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sy\Documents\"/>
    </mc:Choice>
  </mc:AlternateContent>
  <xr:revisionPtr revIDLastSave="0" documentId="8_{C63CB026-6C86-4E07-B253-55B3ED9EDBF3}" xr6:coauthVersionLast="36" xr6:coauthVersionMax="36" xr10:uidLastSave="{00000000-0000-0000-0000-000000000000}"/>
  <bookViews>
    <workbookView xWindow="0" yWindow="0" windowWidth="28800" windowHeight="12225" xr2:uid="{FF478CFE-57F7-48AE-8F8F-DAC62348E93B}"/>
  </bookViews>
  <sheets>
    <sheet name="Sliding Fee 2023" sheetId="1" r:id="rId1"/>
    <sheet name="FPL 202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D17" i="2"/>
  <c r="B17" i="2"/>
  <c r="B18" i="2" s="1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C9" i="2"/>
  <c r="L48" i="1"/>
  <c r="B45" i="1"/>
  <c r="C45" i="1" s="1"/>
  <c r="R44" i="1"/>
  <c r="F44" i="1"/>
  <c r="C44" i="1"/>
  <c r="B39" i="1"/>
  <c r="C39" i="1" s="1"/>
  <c r="C16" i="1"/>
  <c r="B16" i="1"/>
  <c r="B50" i="1" s="1"/>
  <c r="C50" i="1" s="1"/>
  <c r="T15" i="1"/>
  <c r="U15" i="1" s="1"/>
  <c r="Q15" i="1"/>
  <c r="R15" i="1" s="1"/>
  <c r="H15" i="1"/>
  <c r="I15" i="1" s="1"/>
  <c r="E15" i="1"/>
  <c r="F15" i="1" s="1"/>
  <c r="B15" i="1"/>
  <c r="C15" i="1" s="1"/>
  <c r="X14" i="1"/>
  <c r="W14" i="1"/>
  <c r="W48" i="1" s="1"/>
  <c r="X48" i="1" s="1"/>
  <c r="R14" i="1"/>
  <c r="Q14" i="1"/>
  <c r="Q48" i="1" s="1"/>
  <c r="R48" i="1" s="1"/>
  <c r="L14" i="1"/>
  <c r="K14" i="1"/>
  <c r="K48" i="1" s="1"/>
  <c r="F14" i="1"/>
  <c r="E14" i="1"/>
  <c r="E48" i="1" s="1"/>
  <c r="F48" i="1" s="1"/>
  <c r="C14" i="1"/>
  <c r="B14" i="1"/>
  <c r="B48" i="1" s="1"/>
  <c r="C48" i="1" s="1"/>
  <c r="B13" i="1"/>
  <c r="C13" i="1" s="1"/>
  <c r="T12" i="1"/>
  <c r="T46" i="1" s="1"/>
  <c r="U46" i="1" s="1"/>
  <c r="C12" i="1"/>
  <c r="B12" i="1"/>
  <c r="H12" i="1" s="1"/>
  <c r="U11" i="1"/>
  <c r="T11" i="1"/>
  <c r="T45" i="1" s="1"/>
  <c r="U45" i="1" s="1"/>
  <c r="N11" i="1"/>
  <c r="N45" i="1" s="1"/>
  <c r="O45" i="1" s="1"/>
  <c r="K11" i="1"/>
  <c r="L11" i="1" s="1"/>
  <c r="E11" i="1"/>
  <c r="F11" i="1" s="1"/>
  <c r="C11" i="1"/>
  <c r="B11" i="1"/>
  <c r="Z11" i="1" s="1"/>
  <c r="Z45" i="1" s="1"/>
  <c r="W10" i="1"/>
  <c r="W44" i="1" s="1"/>
  <c r="X44" i="1" s="1"/>
  <c r="R10" i="1"/>
  <c r="Q10" i="1"/>
  <c r="Q44" i="1" s="1"/>
  <c r="L10" i="1"/>
  <c r="K10" i="1"/>
  <c r="K44" i="1" s="1"/>
  <c r="L44" i="1" s="1"/>
  <c r="F10" i="1"/>
  <c r="E10" i="1"/>
  <c r="E44" i="1" s="1"/>
  <c r="C10" i="1"/>
  <c r="B10" i="1"/>
  <c r="B44" i="1" s="1"/>
  <c r="B9" i="1"/>
  <c r="C9" i="1" s="1"/>
  <c r="Z8" i="1"/>
  <c r="Z42" i="1" s="1"/>
  <c r="T8" i="1"/>
  <c r="T42" i="1" s="1"/>
  <c r="U42" i="1" s="1"/>
  <c r="L8" i="1"/>
  <c r="K8" i="1"/>
  <c r="K42" i="1" s="1"/>
  <c r="L42" i="1" s="1"/>
  <c r="F8" i="1"/>
  <c r="E8" i="1"/>
  <c r="E42" i="1" s="1"/>
  <c r="F42" i="1" s="1"/>
  <c r="C8" i="1"/>
  <c r="B8" i="1"/>
  <c r="B7" i="1"/>
  <c r="W7" i="1" s="1"/>
  <c r="C6" i="1"/>
  <c r="B6" i="1"/>
  <c r="B40" i="1" s="1"/>
  <c r="C40" i="1" s="1"/>
  <c r="W5" i="1"/>
  <c r="W39" i="1" s="1"/>
  <c r="X39" i="1" s="1"/>
  <c r="Q5" i="1"/>
  <c r="Q39" i="1" s="1"/>
  <c r="R39" i="1" s="1"/>
  <c r="K5" i="1"/>
  <c r="K39" i="1" s="1"/>
  <c r="L39" i="1" s="1"/>
  <c r="E5" i="1"/>
  <c r="E39" i="1" s="1"/>
  <c r="F39" i="1" s="1"/>
  <c r="C5" i="1"/>
  <c r="B5" i="1"/>
  <c r="Z5" i="1" s="1"/>
  <c r="Z39" i="1" s="1"/>
  <c r="B19" i="2" l="1"/>
  <c r="D18" i="2"/>
  <c r="X7" i="1"/>
  <c r="W41" i="1"/>
  <c r="X41" i="1" s="1"/>
  <c r="H46" i="1"/>
  <c r="I46" i="1" s="1"/>
  <c r="I12" i="1"/>
  <c r="T7" i="1"/>
  <c r="K9" i="1"/>
  <c r="N13" i="1"/>
  <c r="E45" i="1"/>
  <c r="F45" i="1" s="1"/>
  <c r="B47" i="1"/>
  <c r="C47" i="1" s="1"/>
  <c r="F5" i="1"/>
  <c r="L5" i="1"/>
  <c r="R5" i="1"/>
  <c r="X5" i="1"/>
  <c r="E6" i="1"/>
  <c r="K6" i="1"/>
  <c r="Q6" i="1"/>
  <c r="W6" i="1"/>
  <c r="C7" i="1"/>
  <c r="B42" i="1"/>
  <c r="C42" i="1" s="1"/>
  <c r="W8" i="1"/>
  <c r="Q8" i="1"/>
  <c r="H8" i="1"/>
  <c r="N8" i="1"/>
  <c r="U8" i="1"/>
  <c r="E9" i="1"/>
  <c r="T9" i="1"/>
  <c r="X10" i="1"/>
  <c r="H11" i="1"/>
  <c r="O11" i="1"/>
  <c r="W11" i="1"/>
  <c r="N12" i="1"/>
  <c r="U12" i="1"/>
  <c r="E13" i="1"/>
  <c r="Q13" i="1"/>
  <c r="K15" i="1"/>
  <c r="W15" i="1"/>
  <c r="B41" i="1"/>
  <c r="C41" i="1" s="1"/>
  <c r="B49" i="1"/>
  <c r="C49" i="1" s="1"/>
  <c r="H7" i="1"/>
  <c r="N7" i="1"/>
  <c r="Z7" i="1"/>
  <c r="Z41" i="1" s="1"/>
  <c r="Z9" i="1"/>
  <c r="Z43" i="1" s="1"/>
  <c r="Z13" i="1"/>
  <c r="Z47" i="1" s="1"/>
  <c r="H5" i="1"/>
  <c r="N5" i="1"/>
  <c r="T5" i="1"/>
  <c r="E7" i="1"/>
  <c r="K7" i="1"/>
  <c r="Q7" i="1"/>
  <c r="N9" i="1"/>
  <c r="W9" i="1"/>
  <c r="Q11" i="1"/>
  <c r="H13" i="1"/>
  <c r="T13" i="1"/>
  <c r="N15" i="1"/>
  <c r="Z15" i="1"/>
  <c r="Z49" i="1" s="1"/>
  <c r="B43" i="1"/>
  <c r="C43" i="1" s="1"/>
  <c r="K45" i="1"/>
  <c r="L45" i="1" s="1"/>
  <c r="E49" i="1"/>
  <c r="F49" i="1" s="1"/>
  <c r="Q49" i="1"/>
  <c r="R49" i="1" s="1"/>
  <c r="H6" i="1"/>
  <c r="N6" i="1"/>
  <c r="T6" i="1"/>
  <c r="Z6" i="1"/>
  <c r="Z40" i="1" s="1"/>
  <c r="H9" i="1"/>
  <c r="Q9" i="1"/>
  <c r="B46" i="1"/>
  <c r="C46" i="1" s="1"/>
  <c r="W12" i="1"/>
  <c r="Q12" i="1"/>
  <c r="K12" i="1"/>
  <c r="E12" i="1"/>
  <c r="Z12" i="1"/>
  <c r="Z46" i="1" s="1"/>
  <c r="K13" i="1"/>
  <c r="W13" i="1"/>
  <c r="H49" i="1"/>
  <c r="I49" i="1" s="1"/>
  <c r="T49" i="1"/>
  <c r="U49" i="1" s="1"/>
  <c r="H10" i="1"/>
  <c r="N10" i="1"/>
  <c r="T10" i="1"/>
  <c r="Z10" i="1"/>
  <c r="Z44" i="1" s="1"/>
  <c r="H14" i="1"/>
  <c r="N14" i="1"/>
  <c r="T14" i="1"/>
  <c r="Z14" i="1"/>
  <c r="Z48" i="1" s="1"/>
  <c r="E16" i="1"/>
  <c r="K16" i="1"/>
  <c r="Q16" i="1"/>
  <c r="W16" i="1"/>
  <c r="H16" i="1"/>
  <c r="N16" i="1"/>
  <c r="T16" i="1"/>
  <c r="Z16" i="1"/>
  <c r="Z50" i="1" s="1"/>
  <c r="B20" i="2" l="1"/>
  <c r="D20" i="2" s="1"/>
  <c r="D19" i="2"/>
  <c r="W50" i="1"/>
  <c r="X50" i="1" s="1"/>
  <c r="X16" i="1"/>
  <c r="W46" i="1"/>
  <c r="X46" i="1" s="1"/>
  <c r="X12" i="1"/>
  <c r="L7" i="1"/>
  <c r="K41" i="1"/>
  <c r="L41" i="1" s="1"/>
  <c r="N41" i="1"/>
  <c r="O41" i="1" s="1"/>
  <c r="O7" i="1"/>
  <c r="Q40" i="1"/>
  <c r="R40" i="1" s="1"/>
  <c r="R6" i="1"/>
  <c r="Q50" i="1"/>
  <c r="R50" i="1" s="1"/>
  <c r="R16" i="1"/>
  <c r="X9" i="1"/>
  <c r="W43" i="1"/>
  <c r="X43" i="1" s="1"/>
  <c r="F7" i="1"/>
  <c r="E41" i="1"/>
  <c r="F41" i="1" s="1"/>
  <c r="H41" i="1"/>
  <c r="I41" i="1" s="1"/>
  <c r="I7" i="1"/>
  <c r="N46" i="1"/>
  <c r="O46" i="1" s="1"/>
  <c r="O12" i="1"/>
  <c r="O13" i="1"/>
  <c r="N47" i="1"/>
  <c r="O47" i="1" s="1"/>
  <c r="N50" i="1"/>
  <c r="O50" i="1" s="1"/>
  <c r="O16" i="1"/>
  <c r="N44" i="1"/>
  <c r="O44" i="1" s="1"/>
  <c r="O10" i="1"/>
  <c r="K46" i="1"/>
  <c r="L46" i="1" s="1"/>
  <c r="L12" i="1"/>
  <c r="N40" i="1"/>
  <c r="O40" i="1" s="1"/>
  <c r="O6" i="1"/>
  <c r="U13" i="1"/>
  <c r="T47" i="1"/>
  <c r="U47" i="1" s="1"/>
  <c r="R13" i="1"/>
  <c r="Q47" i="1"/>
  <c r="R47" i="1" s="1"/>
  <c r="X11" i="1"/>
  <c r="W45" i="1"/>
  <c r="X45" i="1" s="1"/>
  <c r="U9" i="1"/>
  <c r="T43" i="1"/>
  <c r="U43" i="1" s="1"/>
  <c r="H42" i="1"/>
  <c r="I42" i="1" s="1"/>
  <c r="I8" i="1"/>
  <c r="E40" i="1"/>
  <c r="F40" i="1" s="1"/>
  <c r="F6" i="1"/>
  <c r="K43" i="1"/>
  <c r="L43" i="1" s="1"/>
  <c r="L9" i="1"/>
  <c r="R11" i="1"/>
  <c r="Q45" i="1"/>
  <c r="R45" i="1" s="1"/>
  <c r="I5" i="1"/>
  <c r="H39" i="1"/>
  <c r="I39" i="1" s="1"/>
  <c r="X15" i="1"/>
  <c r="W49" i="1"/>
  <c r="X49" i="1" s="1"/>
  <c r="I11" i="1"/>
  <c r="H45" i="1"/>
  <c r="I45" i="1" s="1"/>
  <c r="W42" i="1"/>
  <c r="X42" i="1" s="1"/>
  <c r="X8" i="1"/>
  <c r="T50" i="1"/>
  <c r="U50" i="1" s="1"/>
  <c r="U16" i="1"/>
  <c r="T48" i="1"/>
  <c r="U48" i="1" s="1"/>
  <c r="U14" i="1"/>
  <c r="T44" i="1"/>
  <c r="U44" i="1" s="1"/>
  <c r="U10" i="1"/>
  <c r="E46" i="1"/>
  <c r="F46" i="1" s="1"/>
  <c r="F12" i="1"/>
  <c r="T40" i="1"/>
  <c r="U40" i="1" s="1"/>
  <c r="U6" i="1"/>
  <c r="O15" i="1"/>
  <c r="N49" i="1"/>
  <c r="O49" i="1" s="1"/>
  <c r="L15" i="1"/>
  <c r="K49" i="1"/>
  <c r="L49" i="1" s="1"/>
  <c r="N42" i="1"/>
  <c r="O42" i="1" s="1"/>
  <c r="O8" i="1"/>
  <c r="K40" i="1"/>
  <c r="L40" i="1" s="1"/>
  <c r="L6" i="1"/>
  <c r="K50" i="1"/>
  <c r="L50" i="1" s="1"/>
  <c r="L16" i="1"/>
  <c r="N48" i="1"/>
  <c r="O48" i="1" s="1"/>
  <c r="O14" i="1"/>
  <c r="X13" i="1"/>
  <c r="W47" i="1"/>
  <c r="X47" i="1" s="1"/>
  <c r="Q43" i="1"/>
  <c r="R43" i="1" s="1"/>
  <c r="R9" i="1"/>
  <c r="O9" i="1"/>
  <c r="N43" i="1"/>
  <c r="O43" i="1" s="1"/>
  <c r="U5" i="1"/>
  <c r="T39" i="1"/>
  <c r="U39" i="1" s="1"/>
  <c r="H50" i="1"/>
  <c r="I50" i="1" s="1"/>
  <c r="I16" i="1"/>
  <c r="E50" i="1"/>
  <c r="F50" i="1" s="1"/>
  <c r="F16" i="1"/>
  <c r="H48" i="1"/>
  <c r="I48" i="1" s="1"/>
  <c r="I14" i="1"/>
  <c r="H44" i="1"/>
  <c r="I44" i="1" s="1"/>
  <c r="I10" i="1"/>
  <c r="L13" i="1"/>
  <c r="K47" i="1"/>
  <c r="L47" i="1" s="1"/>
  <c r="Q46" i="1"/>
  <c r="R46" i="1" s="1"/>
  <c r="R12" i="1"/>
  <c r="I9" i="1"/>
  <c r="H43" i="1"/>
  <c r="I43" i="1" s="1"/>
  <c r="H40" i="1"/>
  <c r="I40" i="1" s="1"/>
  <c r="I6" i="1"/>
  <c r="I13" i="1"/>
  <c r="H47" i="1"/>
  <c r="I47" i="1" s="1"/>
  <c r="R7" i="1"/>
  <c r="Q41" i="1"/>
  <c r="R41" i="1" s="1"/>
  <c r="O5" i="1"/>
  <c r="N39" i="1"/>
  <c r="O39" i="1" s="1"/>
  <c r="F13" i="1"/>
  <c r="E47" i="1"/>
  <c r="F47" i="1" s="1"/>
  <c r="E43" i="1"/>
  <c r="F43" i="1" s="1"/>
  <c r="F9" i="1"/>
  <c r="Q42" i="1"/>
  <c r="R42" i="1" s="1"/>
  <c r="R8" i="1"/>
  <c r="W40" i="1"/>
  <c r="X40" i="1" s="1"/>
  <c r="X6" i="1"/>
  <c r="T41" i="1"/>
  <c r="U41" i="1" s="1"/>
  <c r="U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Reimche</author>
  </authors>
  <commentList>
    <comment ref="B7" authorId="0" shapeId="0" xr:uid="{E0A1C7E8-ED52-4747-AD0F-A989FA4A10C6}">
      <text>
        <r>
          <rPr>
            <b/>
            <sz val="9"/>
            <color indexed="81"/>
            <rFont val="Tahoma"/>
            <family val="2"/>
          </rPr>
          <t>Lucy Reimche:</t>
        </r>
        <r>
          <rPr>
            <sz val="9"/>
            <color indexed="81"/>
            <rFont val="Tahoma"/>
            <family val="2"/>
          </rPr>
          <t xml:space="preserve">
Update with most current FPG, issued in Jan/Feb of each year, sliiding scale will auto calculate for Discount scales
</t>
        </r>
      </text>
    </comment>
  </commentList>
</comments>
</file>

<file path=xl/sharedStrings.xml><?xml version="1.0" encoding="utf-8"?>
<sst xmlns="http://schemas.openxmlformats.org/spreadsheetml/2006/main" count="294" uniqueCount="52">
  <si>
    <t>EXHIBIT A</t>
  </si>
  <si>
    <t>ANNUAL 2023 SLIDING FEE SCHEDULE</t>
  </si>
  <si>
    <t>FAMILY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</si>
  <si>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</si>
  <si>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</si>
  <si>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</si>
  <si>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</si>
  <si>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</si>
  <si>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</si>
  <si>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</si>
  <si>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</si>
  <si>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</si>
  <si>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SIZE</t>
  </si>
  <si>
    <t>1</t>
  </si>
  <si>
    <t>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</si>
  <si>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</si>
  <si>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</si>
  <si>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</si>
  <si>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</si>
  <si>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</si>
  <si>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</si>
  <si>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</si>
  <si>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</si>
  <si>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</si>
  <si>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</si>
  <si>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</si>
  <si>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Family size is shown in first column.  Find ANNUAL income in column A through F and then compute fee based on clinic policy.</t>
  </si>
  <si>
    <t>Updated January 16, 2023</t>
  </si>
  <si>
    <t>KEY</t>
  </si>
  <si>
    <t>PROGRAM ELIGIBILITY</t>
  </si>
  <si>
    <t>A= 100% FPL</t>
  </si>
  <si>
    <t>SUB, TITLE X, RW</t>
  </si>
  <si>
    <t>B&gt; 100% to 125%</t>
  </si>
  <si>
    <t>C&gt; 125% to 150%</t>
  </si>
  <si>
    <t>D&gt; 150% to 175%</t>
  </si>
  <si>
    <t>E&gt; 175% to 200%</t>
  </si>
  <si>
    <t>F&gt; 200% to 225%</t>
  </si>
  <si>
    <t>TITLE X, RW</t>
  </si>
  <si>
    <t>(Full fee for 330 Subsidy program)</t>
  </si>
  <si>
    <t>G&gt; 225% to 250%</t>
  </si>
  <si>
    <t>H&gt; 250% to 300%</t>
  </si>
  <si>
    <t>RW</t>
  </si>
  <si>
    <t>I&gt; 300% to 400%</t>
  </si>
  <si>
    <t>Full Fee</t>
  </si>
  <si>
    <t>MONTHLY 2023 SLIDING FEE SCHEDULE</t>
  </si>
  <si>
    <t>Family size is shown in first column.  Find MONTHLY income in column A through F and then compute fee based on clinic policy</t>
  </si>
  <si>
    <t>To be Published 1-16-23 in the Federal register</t>
  </si>
  <si>
    <t>Persons in family/household</t>
  </si>
  <si>
    <t>Poverty guideline- annual</t>
  </si>
  <si>
    <t>Annual</t>
  </si>
  <si>
    <t>For families/households with more than 8 persons, add $5,140 for each additional person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</si>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</sst>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"/>
      <family val="3"/>
    </font>
    <font>
      <sz val="12"/>
      <name val="Arial Black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Courier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Courier"/>
      <family val="3"/>
    </font>
    <font>
      <i/>
      <sz val="10"/>
      <name val="Times New Roman"/>
      <family val="1"/>
    </font>
    <font>
      <sz val="12"/>
      <color indexed="8"/>
      <name val="Times New Roman"/>
      <family val="1"/>
    </font>
    <font>
      <sz val="10"/>
      <name val="Courier"/>
    </font>
    <font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B1B1B"/>
      <name val="Helvetica Neue"/>
    </font>
    <font>
      <sz val="9"/>
      <color rgb="FF1B1B1B"/>
      <name val="Roboto"/>
    </font>
    <font>
      <sz val="8"/>
      <color rgb="FF1B1B1B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Fill="1" applyAlignment="1" applyProtection="1">
      <alignment horizontal="left"/>
    </xf>
    <xf numFmtId="0" fontId="0" fillId="0" borderId="0" xfId="0" applyFill="1"/>
    <xf numFmtId="0" fontId="3" fillId="0" borderId="0" xfId="0" applyFont="1" applyFill="1" applyProtection="1">
      <protection locked="0"/>
    </xf>
    <xf numFmtId="0" fontId="4" fillId="0" borderId="0" xfId="0" applyFont="1" applyFill="1"/>
    <xf numFmtId="0" fontId="0" fillId="0" borderId="0" xfId="0" applyBorder="1"/>
    <xf numFmtId="0" fontId="5" fillId="0" borderId="2" xfId="0" quotePrefix="1" applyFont="1" applyFill="1" applyBorder="1" applyAlignment="1" applyProtection="1">
      <alignment horizontal="center"/>
    </xf>
    <xf numFmtId="0" fontId="0" fillId="0" borderId="3" xfId="0" applyBorder="1"/>
    <xf numFmtId="0" fontId="6" fillId="0" borderId="4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6" xfId="0" applyFont="1" applyFill="1" applyBorder="1" applyProtection="1"/>
    <xf numFmtId="0" fontId="10" fillId="0" borderId="6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Protection="1"/>
    <xf numFmtId="0" fontId="10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0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0" fillId="0" borderId="0" xfId="0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4" fillId="0" borderId="0" xfId="0" applyFont="1" applyFill="1"/>
    <xf numFmtId="164" fontId="10" fillId="0" borderId="14" xfId="0" applyNumberFormat="1" applyFont="1" applyFill="1" applyBorder="1" applyProtection="1"/>
    <xf numFmtId="164" fontId="9" fillId="0" borderId="17" xfId="0" applyNumberFormat="1" applyFont="1" applyFill="1" applyBorder="1" applyProtection="1"/>
    <xf numFmtId="164" fontId="9" fillId="0" borderId="16" xfId="0" applyNumberFormat="1" applyFont="1" applyFill="1" applyBorder="1" applyProtection="1"/>
    <xf numFmtId="164" fontId="10" fillId="0" borderId="5" xfId="0" applyNumberFormat="1" applyFont="1" applyFill="1" applyBorder="1" applyProtection="1"/>
    <xf numFmtId="164" fontId="9" fillId="0" borderId="4" xfId="0" applyNumberFormat="1" applyFont="1" applyFill="1" applyBorder="1" applyProtection="1"/>
    <xf numFmtId="164" fontId="9" fillId="0" borderId="6" xfId="0" applyNumberFormat="1" applyFont="1" applyFill="1" applyBorder="1" applyProtection="1"/>
    <xf numFmtId="164" fontId="10" fillId="0" borderId="4" xfId="0" applyNumberFormat="1" applyFont="1" applyFill="1" applyBorder="1" applyProtection="1"/>
    <xf numFmtId="164" fontId="10" fillId="0" borderId="6" xfId="0" applyNumberFormat="1" applyFont="1" applyFill="1" applyBorder="1" applyProtection="1"/>
    <xf numFmtId="164" fontId="10" fillId="0" borderId="11" xfId="0" applyNumberFormat="1" applyFont="1" applyFill="1" applyBorder="1" applyProtection="1"/>
    <xf numFmtId="164" fontId="10" fillId="0" borderId="10" xfId="0" applyNumberFormat="1" applyFont="1" applyFill="1" applyBorder="1" applyProtection="1"/>
    <xf numFmtId="164" fontId="10" fillId="0" borderId="13" xfId="0" applyNumberFormat="1" applyFont="1" applyFill="1" applyBorder="1" applyProtection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2" applyAlignment="1" applyProtection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6" fontId="19" fillId="2" borderId="18" xfId="0" applyNumberFormat="1" applyFont="1" applyFill="1" applyBorder="1" applyAlignment="1">
      <alignment horizontal="left" vertical="center" wrapText="1" indent="1"/>
    </xf>
    <xf numFmtId="6" fontId="0" fillId="0" borderId="0" xfId="0" applyNumberFormat="1" applyAlignment="1">
      <alignment wrapText="1"/>
    </xf>
    <xf numFmtId="6" fontId="19" fillId="2" borderId="19" xfId="0" applyNumberFormat="1" applyFont="1" applyFill="1" applyBorder="1" applyAlignment="1">
      <alignment horizontal="left" vertical="center" wrapText="1" indent="1"/>
    </xf>
    <xf numFmtId="6" fontId="19" fillId="2" borderId="0" xfId="0" applyNumberFormat="1" applyFont="1" applyFill="1" applyBorder="1" applyAlignment="1">
      <alignment horizontal="left" vertical="center" wrapText="1" indent="1"/>
    </xf>
    <xf numFmtId="0" fontId="21" fillId="3" borderId="0" xfId="0" applyFont="1" applyFill="1" applyAlignment="1">
      <alignment horizontal="center" vertical="center" wrapText="1"/>
    </xf>
    <xf numFmtId="44" fontId="0" fillId="0" borderId="0" xfId="1" applyFont="1"/>
    <xf numFmtId="0" fontId="5" fillId="0" borderId="1" xfId="0" quotePrefix="1" applyFont="1" applyFill="1" applyBorder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</cellXfs>
  <cellStyles count="3">
    <cellStyle name="Currency" xfId="1" builtinId="4"/>
    <cellStyle name="Hyperlink 2" xfId="2" xr:uid="{5D2EEED9-FB32-465F-A275-92966C5A48C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vhc\AppData\Local\Microsoft\Windows\INetCache\Content.Outlook\6DNN1SMV\SLIDING%20FEE%202023-NEVHC%20(1-23-23)%20for%20BOD%20approval%20Feb%202023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FEE_2023"/>
      <sheetName val="2023 FPL"/>
      <sheetName val="SLIDEFEE_2020"/>
    </sheetNames>
    <sheetDataSet>
      <sheetData sheetId="0"/>
      <sheetData sheetId="1">
        <row r="9">
          <cell r="B9">
            <v>14580</v>
          </cell>
        </row>
        <row r="10">
          <cell r="B10">
            <v>19720</v>
          </cell>
        </row>
        <row r="11">
          <cell r="B11">
            <v>24860</v>
          </cell>
        </row>
        <row r="12">
          <cell r="B12">
            <v>30000</v>
          </cell>
        </row>
        <row r="13">
          <cell r="B13">
            <v>35140</v>
          </cell>
        </row>
        <row r="14">
          <cell r="B14">
            <v>40280</v>
          </cell>
        </row>
        <row r="15">
          <cell r="B15">
            <v>45420</v>
          </cell>
        </row>
        <row r="16">
          <cell r="B16">
            <v>50560</v>
          </cell>
        </row>
        <row r="17">
          <cell r="B17">
            <v>55700</v>
          </cell>
        </row>
        <row r="18">
          <cell r="B18">
            <v>60840</v>
          </cell>
        </row>
        <row r="19">
          <cell r="B19">
            <v>65980</v>
          </cell>
        </row>
        <row r="20">
          <cell r="B20">
            <v>71120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D8A1-C7D6-47D4-AC9D-F4DD03FC98D8}">
  <dimension ref="A1:Z64"/>
  <sheetViews>
    <sheetView tabSelected="1" workbookViewId="0">
      <selection activeCell="AC7" sqref="AC7"/>
    </sheetView>
  </sheetViews>
  <sheetFormatPr defaultColWidth="12.5703125" defaultRowHeight="15"/>
  <cols>
    <col min="1" max="1" width="8.7109375" customWidth="1"/>
    <col min="2" max="3" width="6.85546875" customWidth="1"/>
    <col min="4" max="4" width="2.5703125" customWidth="1"/>
    <col min="5" max="6" width="6.85546875" customWidth="1"/>
    <col min="7" max="7" width="2.140625" customWidth="1"/>
    <col min="8" max="9" width="7.140625" customWidth="1"/>
    <col min="10" max="10" width="2.140625" customWidth="1"/>
    <col min="11" max="12" width="7.140625" customWidth="1"/>
    <col min="13" max="13" width="2.7109375" customWidth="1"/>
    <col min="14" max="14" width="7.28515625" customWidth="1"/>
    <col min="15" max="15" width="7.140625" customWidth="1"/>
    <col min="16" max="16" width="2.7109375" customWidth="1"/>
    <col min="17" max="17" width="7.28515625" customWidth="1"/>
    <col min="18" max="18" width="7.140625" customWidth="1"/>
    <col min="19" max="19" width="2.7109375" customWidth="1"/>
    <col min="20" max="21" width="7.140625" customWidth="1"/>
    <col min="22" max="22" width="2.7109375" customWidth="1"/>
    <col min="23" max="24" width="7.140625" customWidth="1"/>
    <col min="25" max="25" width="2.7109375" customWidth="1"/>
    <col min="26" max="26" width="7.140625" customWidth="1"/>
    <col min="257" max="257" width="8.7109375" customWidth="1"/>
    <col min="258" max="259" width="6.85546875" customWidth="1"/>
    <col min="260" max="260" width="2.5703125" customWidth="1"/>
    <col min="261" max="262" width="6.85546875" customWidth="1"/>
    <col min="263" max="263" width="2.140625" customWidth="1"/>
    <col min="264" max="265" width="7.140625" customWidth="1"/>
    <col min="266" max="266" width="2.140625" customWidth="1"/>
    <col min="267" max="268" width="7.140625" customWidth="1"/>
    <col min="269" max="269" width="2.7109375" customWidth="1"/>
    <col min="270" max="270" width="7.28515625" customWidth="1"/>
    <col min="271" max="271" width="7.140625" customWidth="1"/>
    <col min="272" max="272" width="2.7109375" customWidth="1"/>
    <col min="273" max="273" width="7.28515625" customWidth="1"/>
    <col min="274" max="274" width="7.140625" customWidth="1"/>
    <col min="275" max="275" width="2.7109375" customWidth="1"/>
    <col min="276" max="277" width="7.140625" customWidth="1"/>
    <col min="278" max="278" width="2.7109375" customWidth="1"/>
    <col min="279" max="280" width="7.140625" customWidth="1"/>
    <col min="281" max="281" width="2.7109375" customWidth="1"/>
    <col min="282" max="282" width="7.140625" customWidth="1"/>
    <col min="513" max="513" width="8.7109375" customWidth="1"/>
    <col min="514" max="515" width="6.85546875" customWidth="1"/>
    <col min="516" max="516" width="2.5703125" customWidth="1"/>
    <col min="517" max="518" width="6.85546875" customWidth="1"/>
    <col min="519" max="519" width="2.140625" customWidth="1"/>
    <col min="520" max="521" width="7.140625" customWidth="1"/>
    <col min="522" max="522" width="2.140625" customWidth="1"/>
    <col min="523" max="524" width="7.140625" customWidth="1"/>
    <col min="525" max="525" width="2.7109375" customWidth="1"/>
    <col min="526" max="526" width="7.28515625" customWidth="1"/>
    <col min="527" max="527" width="7.140625" customWidth="1"/>
    <col min="528" max="528" width="2.7109375" customWidth="1"/>
    <col min="529" max="529" width="7.28515625" customWidth="1"/>
    <col min="530" max="530" width="7.140625" customWidth="1"/>
    <col min="531" max="531" width="2.7109375" customWidth="1"/>
    <col min="532" max="533" width="7.140625" customWidth="1"/>
    <col min="534" max="534" width="2.7109375" customWidth="1"/>
    <col min="535" max="536" width="7.140625" customWidth="1"/>
    <col min="537" max="537" width="2.7109375" customWidth="1"/>
    <col min="538" max="538" width="7.140625" customWidth="1"/>
    <col min="769" max="769" width="8.7109375" customWidth="1"/>
    <col min="770" max="771" width="6.85546875" customWidth="1"/>
    <col min="772" max="772" width="2.5703125" customWidth="1"/>
    <col min="773" max="774" width="6.85546875" customWidth="1"/>
    <col min="775" max="775" width="2.140625" customWidth="1"/>
    <col min="776" max="777" width="7.140625" customWidth="1"/>
    <col min="778" max="778" width="2.140625" customWidth="1"/>
    <col min="779" max="780" width="7.140625" customWidth="1"/>
    <col min="781" max="781" width="2.7109375" customWidth="1"/>
    <col min="782" max="782" width="7.28515625" customWidth="1"/>
    <col min="783" max="783" width="7.140625" customWidth="1"/>
    <col min="784" max="784" width="2.7109375" customWidth="1"/>
    <col min="785" max="785" width="7.28515625" customWidth="1"/>
    <col min="786" max="786" width="7.140625" customWidth="1"/>
    <col min="787" max="787" width="2.7109375" customWidth="1"/>
    <col min="788" max="789" width="7.140625" customWidth="1"/>
    <col min="790" max="790" width="2.7109375" customWidth="1"/>
    <col min="791" max="792" width="7.140625" customWidth="1"/>
    <col min="793" max="793" width="2.7109375" customWidth="1"/>
    <col min="794" max="794" width="7.140625" customWidth="1"/>
    <col min="1025" max="1025" width="8.7109375" customWidth="1"/>
    <col min="1026" max="1027" width="6.85546875" customWidth="1"/>
    <col min="1028" max="1028" width="2.5703125" customWidth="1"/>
    <col min="1029" max="1030" width="6.85546875" customWidth="1"/>
    <col min="1031" max="1031" width="2.140625" customWidth="1"/>
    <col min="1032" max="1033" width="7.140625" customWidth="1"/>
    <col min="1034" max="1034" width="2.140625" customWidth="1"/>
    <col min="1035" max="1036" width="7.140625" customWidth="1"/>
    <col min="1037" max="1037" width="2.7109375" customWidth="1"/>
    <col min="1038" max="1038" width="7.28515625" customWidth="1"/>
    <col min="1039" max="1039" width="7.140625" customWidth="1"/>
    <col min="1040" max="1040" width="2.7109375" customWidth="1"/>
    <col min="1041" max="1041" width="7.28515625" customWidth="1"/>
    <col min="1042" max="1042" width="7.140625" customWidth="1"/>
    <col min="1043" max="1043" width="2.7109375" customWidth="1"/>
    <col min="1044" max="1045" width="7.140625" customWidth="1"/>
    <col min="1046" max="1046" width="2.7109375" customWidth="1"/>
    <col min="1047" max="1048" width="7.140625" customWidth="1"/>
    <col min="1049" max="1049" width="2.7109375" customWidth="1"/>
    <col min="1050" max="1050" width="7.140625" customWidth="1"/>
    <col min="1281" max="1281" width="8.7109375" customWidth="1"/>
    <col min="1282" max="1283" width="6.85546875" customWidth="1"/>
    <col min="1284" max="1284" width="2.5703125" customWidth="1"/>
    <col min="1285" max="1286" width="6.85546875" customWidth="1"/>
    <col min="1287" max="1287" width="2.140625" customWidth="1"/>
    <col min="1288" max="1289" width="7.140625" customWidth="1"/>
    <col min="1290" max="1290" width="2.140625" customWidth="1"/>
    <col min="1291" max="1292" width="7.140625" customWidth="1"/>
    <col min="1293" max="1293" width="2.7109375" customWidth="1"/>
    <col min="1294" max="1294" width="7.28515625" customWidth="1"/>
    <col min="1295" max="1295" width="7.140625" customWidth="1"/>
    <col min="1296" max="1296" width="2.7109375" customWidth="1"/>
    <col min="1297" max="1297" width="7.28515625" customWidth="1"/>
    <col min="1298" max="1298" width="7.140625" customWidth="1"/>
    <col min="1299" max="1299" width="2.7109375" customWidth="1"/>
    <col min="1300" max="1301" width="7.140625" customWidth="1"/>
    <col min="1302" max="1302" width="2.7109375" customWidth="1"/>
    <col min="1303" max="1304" width="7.140625" customWidth="1"/>
    <col min="1305" max="1305" width="2.7109375" customWidth="1"/>
    <col min="1306" max="1306" width="7.140625" customWidth="1"/>
    <col min="1537" max="1537" width="8.7109375" customWidth="1"/>
    <col min="1538" max="1539" width="6.85546875" customWidth="1"/>
    <col min="1540" max="1540" width="2.5703125" customWidth="1"/>
    <col min="1541" max="1542" width="6.85546875" customWidth="1"/>
    <col min="1543" max="1543" width="2.140625" customWidth="1"/>
    <col min="1544" max="1545" width="7.140625" customWidth="1"/>
    <col min="1546" max="1546" width="2.140625" customWidth="1"/>
    <col min="1547" max="1548" width="7.140625" customWidth="1"/>
    <col min="1549" max="1549" width="2.7109375" customWidth="1"/>
    <col min="1550" max="1550" width="7.28515625" customWidth="1"/>
    <col min="1551" max="1551" width="7.140625" customWidth="1"/>
    <col min="1552" max="1552" width="2.7109375" customWidth="1"/>
    <col min="1553" max="1553" width="7.28515625" customWidth="1"/>
    <col min="1554" max="1554" width="7.140625" customWidth="1"/>
    <col min="1555" max="1555" width="2.7109375" customWidth="1"/>
    <col min="1556" max="1557" width="7.140625" customWidth="1"/>
    <col min="1558" max="1558" width="2.7109375" customWidth="1"/>
    <col min="1559" max="1560" width="7.140625" customWidth="1"/>
    <col min="1561" max="1561" width="2.7109375" customWidth="1"/>
    <col min="1562" max="1562" width="7.140625" customWidth="1"/>
    <col min="1793" max="1793" width="8.7109375" customWidth="1"/>
    <col min="1794" max="1795" width="6.85546875" customWidth="1"/>
    <col min="1796" max="1796" width="2.5703125" customWidth="1"/>
    <col min="1797" max="1798" width="6.85546875" customWidth="1"/>
    <col min="1799" max="1799" width="2.140625" customWidth="1"/>
    <col min="1800" max="1801" width="7.140625" customWidth="1"/>
    <col min="1802" max="1802" width="2.140625" customWidth="1"/>
    <col min="1803" max="1804" width="7.140625" customWidth="1"/>
    <col min="1805" max="1805" width="2.7109375" customWidth="1"/>
    <col min="1806" max="1806" width="7.28515625" customWidth="1"/>
    <col min="1807" max="1807" width="7.140625" customWidth="1"/>
    <col min="1808" max="1808" width="2.7109375" customWidth="1"/>
    <col min="1809" max="1809" width="7.28515625" customWidth="1"/>
    <col min="1810" max="1810" width="7.140625" customWidth="1"/>
    <col min="1811" max="1811" width="2.7109375" customWidth="1"/>
    <col min="1812" max="1813" width="7.140625" customWidth="1"/>
    <col min="1814" max="1814" width="2.7109375" customWidth="1"/>
    <col min="1815" max="1816" width="7.140625" customWidth="1"/>
    <col min="1817" max="1817" width="2.7109375" customWidth="1"/>
    <col min="1818" max="1818" width="7.140625" customWidth="1"/>
    <col min="2049" max="2049" width="8.7109375" customWidth="1"/>
    <col min="2050" max="2051" width="6.85546875" customWidth="1"/>
    <col min="2052" max="2052" width="2.5703125" customWidth="1"/>
    <col min="2053" max="2054" width="6.85546875" customWidth="1"/>
    <col min="2055" max="2055" width="2.140625" customWidth="1"/>
    <col min="2056" max="2057" width="7.140625" customWidth="1"/>
    <col min="2058" max="2058" width="2.140625" customWidth="1"/>
    <col min="2059" max="2060" width="7.140625" customWidth="1"/>
    <col min="2061" max="2061" width="2.7109375" customWidth="1"/>
    <col min="2062" max="2062" width="7.28515625" customWidth="1"/>
    <col min="2063" max="2063" width="7.140625" customWidth="1"/>
    <col min="2064" max="2064" width="2.7109375" customWidth="1"/>
    <col min="2065" max="2065" width="7.28515625" customWidth="1"/>
    <col min="2066" max="2066" width="7.140625" customWidth="1"/>
    <col min="2067" max="2067" width="2.7109375" customWidth="1"/>
    <col min="2068" max="2069" width="7.140625" customWidth="1"/>
    <col min="2070" max="2070" width="2.7109375" customWidth="1"/>
    <col min="2071" max="2072" width="7.140625" customWidth="1"/>
    <col min="2073" max="2073" width="2.7109375" customWidth="1"/>
    <col min="2074" max="2074" width="7.140625" customWidth="1"/>
    <col min="2305" max="2305" width="8.7109375" customWidth="1"/>
    <col min="2306" max="2307" width="6.85546875" customWidth="1"/>
    <col min="2308" max="2308" width="2.5703125" customWidth="1"/>
    <col min="2309" max="2310" width="6.85546875" customWidth="1"/>
    <col min="2311" max="2311" width="2.140625" customWidth="1"/>
    <col min="2312" max="2313" width="7.140625" customWidth="1"/>
    <col min="2314" max="2314" width="2.140625" customWidth="1"/>
    <col min="2315" max="2316" width="7.140625" customWidth="1"/>
    <col min="2317" max="2317" width="2.7109375" customWidth="1"/>
    <col min="2318" max="2318" width="7.28515625" customWidth="1"/>
    <col min="2319" max="2319" width="7.140625" customWidth="1"/>
    <col min="2320" max="2320" width="2.7109375" customWidth="1"/>
    <col min="2321" max="2321" width="7.28515625" customWidth="1"/>
    <col min="2322" max="2322" width="7.140625" customWidth="1"/>
    <col min="2323" max="2323" width="2.7109375" customWidth="1"/>
    <col min="2324" max="2325" width="7.140625" customWidth="1"/>
    <col min="2326" max="2326" width="2.7109375" customWidth="1"/>
    <col min="2327" max="2328" width="7.140625" customWidth="1"/>
    <col min="2329" max="2329" width="2.7109375" customWidth="1"/>
    <col min="2330" max="2330" width="7.140625" customWidth="1"/>
    <col min="2561" max="2561" width="8.7109375" customWidth="1"/>
    <col min="2562" max="2563" width="6.85546875" customWidth="1"/>
    <col min="2564" max="2564" width="2.5703125" customWidth="1"/>
    <col min="2565" max="2566" width="6.85546875" customWidth="1"/>
    <col min="2567" max="2567" width="2.140625" customWidth="1"/>
    <col min="2568" max="2569" width="7.140625" customWidth="1"/>
    <col min="2570" max="2570" width="2.140625" customWidth="1"/>
    <col min="2571" max="2572" width="7.140625" customWidth="1"/>
    <col min="2573" max="2573" width="2.7109375" customWidth="1"/>
    <col min="2574" max="2574" width="7.28515625" customWidth="1"/>
    <col min="2575" max="2575" width="7.140625" customWidth="1"/>
    <col min="2576" max="2576" width="2.7109375" customWidth="1"/>
    <col min="2577" max="2577" width="7.28515625" customWidth="1"/>
    <col min="2578" max="2578" width="7.140625" customWidth="1"/>
    <col min="2579" max="2579" width="2.7109375" customWidth="1"/>
    <col min="2580" max="2581" width="7.140625" customWidth="1"/>
    <col min="2582" max="2582" width="2.7109375" customWidth="1"/>
    <col min="2583" max="2584" width="7.140625" customWidth="1"/>
    <col min="2585" max="2585" width="2.7109375" customWidth="1"/>
    <col min="2586" max="2586" width="7.140625" customWidth="1"/>
    <col min="2817" max="2817" width="8.7109375" customWidth="1"/>
    <col min="2818" max="2819" width="6.85546875" customWidth="1"/>
    <col min="2820" max="2820" width="2.5703125" customWidth="1"/>
    <col min="2821" max="2822" width="6.85546875" customWidth="1"/>
    <col min="2823" max="2823" width="2.140625" customWidth="1"/>
    <col min="2824" max="2825" width="7.140625" customWidth="1"/>
    <col min="2826" max="2826" width="2.140625" customWidth="1"/>
    <col min="2827" max="2828" width="7.140625" customWidth="1"/>
    <col min="2829" max="2829" width="2.7109375" customWidth="1"/>
    <col min="2830" max="2830" width="7.28515625" customWidth="1"/>
    <col min="2831" max="2831" width="7.140625" customWidth="1"/>
    <col min="2832" max="2832" width="2.7109375" customWidth="1"/>
    <col min="2833" max="2833" width="7.28515625" customWidth="1"/>
    <col min="2834" max="2834" width="7.140625" customWidth="1"/>
    <col min="2835" max="2835" width="2.7109375" customWidth="1"/>
    <col min="2836" max="2837" width="7.140625" customWidth="1"/>
    <col min="2838" max="2838" width="2.7109375" customWidth="1"/>
    <col min="2839" max="2840" width="7.140625" customWidth="1"/>
    <col min="2841" max="2841" width="2.7109375" customWidth="1"/>
    <col min="2842" max="2842" width="7.140625" customWidth="1"/>
    <col min="3073" max="3073" width="8.7109375" customWidth="1"/>
    <col min="3074" max="3075" width="6.85546875" customWidth="1"/>
    <col min="3076" max="3076" width="2.5703125" customWidth="1"/>
    <col min="3077" max="3078" width="6.85546875" customWidth="1"/>
    <col min="3079" max="3079" width="2.140625" customWidth="1"/>
    <col min="3080" max="3081" width="7.140625" customWidth="1"/>
    <col min="3082" max="3082" width="2.140625" customWidth="1"/>
    <col min="3083" max="3084" width="7.140625" customWidth="1"/>
    <col min="3085" max="3085" width="2.7109375" customWidth="1"/>
    <col min="3086" max="3086" width="7.28515625" customWidth="1"/>
    <col min="3087" max="3087" width="7.140625" customWidth="1"/>
    <col min="3088" max="3088" width="2.7109375" customWidth="1"/>
    <col min="3089" max="3089" width="7.28515625" customWidth="1"/>
    <col min="3090" max="3090" width="7.140625" customWidth="1"/>
    <col min="3091" max="3091" width="2.7109375" customWidth="1"/>
    <col min="3092" max="3093" width="7.140625" customWidth="1"/>
    <col min="3094" max="3094" width="2.7109375" customWidth="1"/>
    <col min="3095" max="3096" width="7.140625" customWidth="1"/>
    <col min="3097" max="3097" width="2.7109375" customWidth="1"/>
    <col min="3098" max="3098" width="7.140625" customWidth="1"/>
    <col min="3329" max="3329" width="8.7109375" customWidth="1"/>
    <col min="3330" max="3331" width="6.85546875" customWidth="1"/>
    <col min="3332" max="3332" width="2.5703125" customWidth="1"/>
    <col min="3333" max="3334" width="6.85546875" customWidth="1"/>
    <col min="3335" max="3335" width="2.140625" customWidth="1"/>
    <col min="3336" max="3337" width="7.140625" customWidth="1"/>
    <col min="3338" max="3338" width="2.140625" customWidth="1"/>
    <col min="3339" max="3340" width="7.140625" customWidth="1"/>
    <col min="3341" max="3341" width="2.7109375" customWidth="1"/>
    <col min="3342" max="3342" width="7.28515625" customWidth="1"/>
    <col min="3343" max="3343" width="7.140625" customWidth="1"/>
    <col min="3344" max="3344" width="2.7109375" customWidth="1"/>
    <col min="3345" max="3345" width="7.28515625" customWidth="1"/>
    <col min="3346" max="3346" width="7.140625" customWidth="1"/>
    <col min="3347" max="3347" width="2.7109375" customWidth="1"/>
    <col min="3348" max="3349" width="7.140625" customWidth="1"/>
    <col min="3350" max="3350" width="2.7109375" customWidth="1"/>
    <col min="3351" max="3352" width="7.140625" customWidth="1"/>
    <col min="3353" max="3353" width="2.7109375" customWidth="1"/>
    <col min="3354" max="3354" width="7.140625" customWidth="1"/>
    <col min="3585" max="3585" width="8.7109375" customWidth="1"/>
    <col min="3586" max="3587" width="6.85546875" customWidth="1"/>
    <col min="3588" max="3588" width="2.5703125" customWidth="1"/>
    <col min="3589" max="3590" width="6.85546875" customWidth="1"/>
    <col min="3591" max="3591" width="2.140625" customWidth="1"/>
    <col min="3592" max="3593" width="7.140625" customWidth="1"/>
    <col min="3594" max="3594" width="2.140625" customWidth="1"/>
    <col min="3595" max="3596" width="7.140625" customWidth="1"/>
    <col min="3597" max="3597" width="2.7109375" customWidth="1"/>
    <col min="3598" max="3598" width="7.28515625" customWidth="1"/>
    <col min="3599" max="3599" width="7.140625" customWidth="1"/>
    <col min="3600" max="3600" width="2.7109375" customWidth="1"/>
    <col min="3601" max="3601" width="7.28515625" customWidth="1"/>
    <col min="3602" max="3602" width="7.140625" customWidth="1"/>
    <col min="3603" max="3603" width="2.7109375" customWidth="1"/>
    <col min="3604" max="3605" width="7.140625" customWidth="1"/>
    <col min="3606" max="3606" width="2.7109375" customWidth="1"/>
    <col min="3607" max="3608" width="7.140625" customWidth="1"/>
    <col min="3609" max="3609" width="2.7109375" customWidth="1"/>
    <col min="3610" max="3610" width="7.140625" customWidth="1"/>
    <col min="3841" max="3841" width="8.7109375" customWidth="1"/>
    <col min="3842" max="3843" width="6.85546875" customWidth="1"/>
    <col min="3844" max="3844" width="2.5703125" customWidth="1"/>
    <col min="3845" max="3846" width="6.85546875" customWidth="1"/>
    <col min="3847" max="3847" width="2.140625" customWidth="1"/>
    <col min="3848" max="3849" width="7.140625" customWidth="1"/>
    <col min="3850" max="3850" width="2.140625" customWidth="1"/>
    <col min="3851" max="3852" width="7.140625" customWidth="1"/>
    <col min="3853" max="3853" width="2.7109375" customWidth="1"/>
    <col min="3854" max="3854" width="7.28515625" customWidth="1"/>
    <col min="3855" max="3855" width="7.140625" customWidth="1"/>
    <col min="3856" max="3856" width="2.7109375" customWidth="1"/>
    <col min="3857" max="3857" width="7.28515625" customWidth="1"/>
    <col min="3858" max="3858" width="7.140625" customWidth="1"/>
    <col min="3859" max="3859" width="2.7109375" customWidth="1"/>
    <col min="3860" max="3861" width="7.140625" customWidth="1"/>
    <col min="3862" max="3862" width="2.7109375" customWidth="1"/>
    <col min="3863" max="3864" width="7.140625" customWidth="1"/>
    <col min="3865" max="3865" width="2.7109375" customWidth="1"/>
    <col min="3866" max="3866" width="7.140625" customWidth="1"/>
    <col min="4097" max="4097" width="8.7109375" customWidth="1"/>
    <col min="4098" max="4099" width="6.85546875" customWidth="1"/>
    <col min="4100" max="4100" width="2.5703125" customWidth="1"/>
    <col min="4101" max="4102" width="6.85546875" customWidth="1"/>
    <col min="4103" max="4103" width="2.140625" customWidth="1"/>
    <col min="4104" max="4105" width="7.140625" customWidth="1"/>
    <col min="4106" max="4106" width="2.140625" customWidth="1"/>
    <col min="4107" max="4108" width="7.140625" customWidth="1"/>
    <col min="4109" max="4109" width="2.7109375" customWidth="1"/>
    <col min="4110" max="4110" width="7.28515625" customWidth="1"/>
    <col min="4111" max="4111" width="7.140625" customWidth="1"/>
    <col min="4112" max="4112" width="2.7109375" customWidth="1"/>
    <col min="4113" max="4113" width="7.28515625" customWidth="1"/>
    <col min="4114" max="4114" width="7.140625" customWidth="1"/>
    <col min="4115" max="4115" width="2.7109375" customWidth="1"/>
    <col min="4116" max="4117" width="7.140625" customWidth="1"/>
    <col min="4118" max="4118" width="2.7109375" customWidth="1"/>
    <col min="4119" max="4120" width="7.140625" customWidth="1"/>
    <col min="4121" max="4121" width="2.7109375" customWidth="1"/>
    <col min="4122" max="4122" width="7.140625" customWidth="1"/>
    <col min="4353" max="4353" width="8.7109375" customWidth="1"/>
    <col min="4354" max="4355" width="6.85546875" customWidth="1"/>
    <col min="4356" max="4356" width="2.5703125" customWidth="1"/>
    <col min="4357" max="4358" width="6.85546875" customWidth="1"/>
    <col min="4359" max="4359" width="2.140625" customWidth="1"/>
    <col min="4360" max="4361" width="7.140625" customWidth="1"/>
    <col min="4362" max="4362" width="2.140625" customWidth="1"/>
    <col min="4363" max="4364" width="7.140625" customWidth="1"/>
    <col min="4365" max="4365" width="2.7109375" customWidth="1"/>
    <col min="4366" max="4366" width="7.28515625" customWidth="1"/>
    <col min="4367" max="4367" width="7.140625" customWidth="1"/>
    <col min="4368" max="4368" width="2.7109375" customWidth="1"/>
    <col min="4369" max="4369" width="7.28515625" customWidth="1"/>
    <col min="4370" max="4370" width="7.140625" customWidth="1"/>
    <col min="4371" max="4371" width="2.7109375" customWidth="1"/>
    <col min="4372" max="4373" width="7.140625" customWidth="1"/>
    <col min="4374" max="4374" width="2.7109375" customWidth="1"/>
    <col min="4375" max="4376" width="7.140625" customWidth="1"/>
    <col min="4377" max="4377" width="2.7109375" customWidth="1"/>
    <col min="4378" max="4378" width="7.140625" customWidth="1"/>
    <col min="4609" max="4609" width="8.7109375" customWidth="1"/>
    <col min="4610" max="4611" width="6.85546875" customWidth="1"/>
    <col min="4612" max="4612" width="2.5703125" customWidth="1"/>
    <col min="4613" max="4614" width="6.85546875" customWidth="1"/>
    <col min="4615" max="4615" width="2.140625" customWidth="1"/>
    <col min="4616" max="4617" width="7.140625" customWidth="1"/>
    <col min="4618" max="4618" width="2.140625" customWidth="1"/>
    <col min="4619" max="4620" width="7.140625" customWidth="1"/>
    <col min="4621" max="4621" width="2.7109375" customWidth="1"/>
    <col min="4622" max="4622" width="7.28515625" customWidth="1"/>
    <col min="4623" max="4623" width="7.140625" customWidth="1"/>
    <col min="4624" max="4624" width="2.7109375" customWidth="1"/>
    <col min="4625" max="4625" width="7.28515625" customWidth="1"/>
    <col min="4626" max="4626" width="7.140625" customWidth="1"/>
    <col min="4627" max="4627" width="2.7109375" customWidth="1"/>
    <col min="4628" max="4629" width="7.140625" customWidth="1"/>
    <col min="4630" max="4630" width="2.7109375" customWidth="1"/>
    <col min="4631" max="4632" width="7.140625" customWidth="1"/>
    <col min="4633" max="4633" width="2.7109375" customWidth="1"/>
    <col min="4634" max="4634" width="7.140625" customWidth="1"/>
    <col min="4865" max="4865" width="8.7109375" customWidth="1"/>
    <col min="4866" max="4867" width="6.85546875" customWidth="1"/>
    <col min="4868" max="4868" width="2.5703125" customWidth="1"/>
    <col min="4869" max="4870" width="6.85546875" customWidth="1"/>
    <col min="4871" max="4871" width="2.140625" customWidth="1"/>
    <col min="4872" max="4873" width="7.140625" customWidth="1"/>
    <col min="4874" max="4874" width="2.140625" customWidth="1"/>
    <col min="4875" max="4876" width="7.140625" customWidth="1"/>
    <col min="4877" max="4877" width="2.7109375" customWidth="1"/>
    <col min="4878" max="4878" width="7.28515625" customWidth="1"/>
    <col min="4879" max="4879" width="7.140625" customWidth="1"/>
    <col min="4880" max="4880" width="2.7109375" customWidth="1"/>
    <col min="4881" max="4881" width="7.28515625" customWidth="1"/>
    <col min="4882" max="4882" width="7.140625" customWidth="1"/>
    <col min="4883" max="4883" width="2.7109375" customWidth="1"/>
    <col min="4884" max="4885" width="7.140625" customWidth="1"/>
    <col min="4886" max="4886" width="2.7109375" customWidth="1"/>
    <col min="4887" max="4888" width="7.140625" customWidth="1"/>
    <col min="4889" max="4889" width="2.7109375" customWidth="1"/>
    <col min="4890" max="4890" width="7.140625" customWidth="1"/>
    <col min="5121" max="5121" width="8.7109375" customWidth="1"/>
    <col min="5122" max="5123" width="6.85546875" customWidth="1"/>
    <col min="5124" max="5124" width="2.5703125" customWidth="1"/>
    <col min="5125" max="5126" width="6.85546875" customWidth="1"/>
    <col min="5127" max="5127" width="2.140625" customWidth="1"/>
    <col min="5128" max="5129" width="7.140625" customWidth="1"/>
    <col min="5130" max="5130" width="2.140625" customWidth="1"/>
    <col min="5131" max="5132" width="7.140625" customWidth="1"/>
    <col min="5133" max="5133" width="2.7109375" customWidth="1"/>
    <col min="5134" max="5134" width="7.28515625" customWidth="1"/>
    <col min="5135" max="5135" width="7.140625" customWidth="1"/>
    <col min="5136" max="5136" width="2.7109375" customWidth="1"/>
    <col min="5137" max="5137" width="7.28515625" customWidth="1"/>
    <col min="5138" max="5138" width="7.140625" customWidth="1"/>
    <col min="5139" max="5139" width="2.7109375" customWidth="1"/>
    <col min="5140" max="5141" width="7.140625" customWidth="1"/>
    <col min="5142" max="5142" width="2.7109375" customWidth="1"/>
    <col min="5143" max="5144" width="7.140625" customWidth="1"/>
    <col min="5145" max="5145" width="2.7109375" customWidth="1"/>
    <col min="5146" max="5146" width="7.140625" customWidth="1"/>
    <col min="5377" max="5377" width="8.7109375" customWidth="1"/>
    <col min="5378" max="5379" width="6.85546875" customWidth="1"/>
    <col min="5380" max="5380" width="2.5703125" customWidth="1"/>
    <col min="5381" max="5382" width="6.85546875" customWidth="1"/>
    <col min="5383" max="5383" width="2.140625" customWidth="1"/>
    <col min="5384" max="5385" width="7.140625" customWidth="1"/>
    <col min="5386" max="5386" width="2.140625" customWidth="1"/>
    <col min="5387" max="5388" width="7.140625" customWidth="1"/>
    <col min="5389" max="5389" width="2.7109375" customWidth="1"/>
    <col min="5390" max="5390" width="7.28515625" customWidth="1"/>
    <col min="5391" max="5391" width="7.140625" customWidth="1"/>
    <col min="5392" max="5392" width="2.7109375" customWidth="1"/>
    <col min="5393" max="5393" width="7.28515625" customWidth="1"/>
    <col min="5394" max="5394" width="7.140625" customWidth="1"/>
    <col min="5395" max="5395" width="2.7109375" customWidth="1"/>
    <col min="5396" max="5397" width="7.140625" customWidth="1"/>
    <col min="5398" max="5398" width="2.7109375" customWidth="1"/>
    <col min="5399" max="5400" width="7.140625" customWidth="1"/>
    <col min="5401" max="5401" width="2.7109375" customWidth="1"/>
    <col min="5402" max="5402" width="7.140625" customWidth="1"/>
    <col min="5633" max="5633" width="8.7109375" customWidth="1"/>
    <col min="5634" max="5635" width="6.85546875" customWidth="1"/>
    <col min="5636" max="5636" width="2.5703125" customWidth="1"/>
    <col min="5637" max="5638" width="6.85546875" customWidth="1"/>
    <col min="5639" max="5639" width="2.140625" customWidth="1"/>
    <col min="5640" max="5641" width="7.140625" customWidth="1"/>
    <col min="5642" max="5642" width="2.140625" customWidth="1"/>
    <col min="5643" max="5644" width="7.140625" customWidth="1"/>
    <col min="5645" max="5645" width="2.7109375" customWidth="1"/>
    <col min="5646" max="5646" width="7.28515625" customWidth="1"/>
    <col min="5647" max="5647" width="7.140625" customWidth="1"/>
    <col min="5648" max="5648" width="2.7109375" customWidth="1"/>
    <col min="5649" max="5649" width="7.28515625" customWidth="1"/>
    <col min="5650" max="5650" width="7.140625" customWidth="1"/>
    <col min="5651" max="5651" width="2.7109375" customWidth="1"/>
    <col min="5652" max="5653" width="7.140625" customWidth="1"/>
    <col min="5654" max="5654" width="2.7109375" customWidth="1"/>
    <col min="5655" max="5656" width="7.140625" customWidth="1"/>
    <col min="5657" max="5657" width="2.7109375" customWidth="1"/>
    <col min="5658" max="5658" width="7.140625" customWidth="1"/>
    <col min="5889" max="5889" width="8.7109375" customWidth="1"/>
    <col min="5890" max="5891" width="6.85546875" customWidth="1"/>
    <col min="5892" max="5892" width="2.5703125" customWidth="1"/>
    <col min="5893" max="5894" width="6.85546875" customWidth="1"/>
    <col min="5895" max="5895" width="2.140625" customWidth="1"/>
    <col min="5896" max="5897" width="7.140625" customWidth="1"/>
    <col min="5898" max="5898" width="2.140625" customWidth="1"/>
    <col min="5899" max="5900" width="7.140625" customWidth="1"/>
    <col min="5901" max="5901" width="2.7109375" customWidth="1"/>
    <col min="5902" max="5902" width="7.28515625" customWidth="1"/>
    <col min="5903" max="5903" width="7.140625" customWidth="1"/>
    <col min="5904" max="5904" width="2.7109375" customWidth="1"/>
    <col min="5905" max="5905" width="7.28515625" customWidth="1"/>
    <col min="5906" max="5906" width="7.140625" customWidth="1"/>
    <col min="5907" max="5907" width="2.7109375" customWidth="1"/>
    <col min="5908" max="5909" width="7.140625" customWidth="1"/>
    <col min="5910" max="5910" width="2.7109375" customWidth="1"/>
    <col min="5911" max="5912" width="7.140625" customWidth="1"/>
    <col min="5913" max="5913" width="2.7109375" customWidth="1"/>
    <col min="5914" max="5914" width="7.140625" customWidth="1"/>
    <col min="6145" max="6145" width="8.7109375" customWidth="1"/>
    <col min="6146" max="6147" width="6.85546875" customWidth="1"/>
    <col min="6148" max="6148" width="2.5703125" customWidth="1"/>
    <col min="6149" max="6150" width="6.85546875" customWidth="1"/>
    <col min="6151" max="6151" width="2.140625" customWidth="1"/>
    <col min="6152" max="6153" width="7.140625" customWidth="1"/>
    <col min="6154" max="6154" width="2.140625" customWidth="1"/>
    <col min="6155" max="6156" width="7.140625" customWidth="1"/>
    <col min="6157" max="6157" width="2.7109375" customWidth="1"/>
    <col min="6158" max="6158" width="7.28515625" customWidth="1"/>
    <col min="6159" max="6159" width="7.140625" customWidth="1"/>
    <col min="6160" max="6160" width="2.7109375" customWidth="1"/>
    <col min="6161" max="6161" width="7.28515625" customWidth="1"/>
    <col min="6162" max="6162" width="7.140625" customWidth="1"/>
    <col min="6163" max="6163" width="2.7109375" customWidth="1"/>
    <col min="6164" max="6165" width="7.140625" customWidth="1"/>
    <col min="6166" max="6166" width="2.7109375" customWidth="1"/>
    <col min="6167" max="6168" width="7.140625" customWidth="1"/>
    <col min="6169" max="6169" width="2.7109375" customWidth="1"/>
    <col min="6170" max="6170" width="7.140625" customWidth="1"/>
    <col min="6401" max="6401" width="8.7109375" customWidth="1"/>
    <col min="6402" max="6403" width="6.85546875" customWidth="1"/>
    <col min="6404" max="6404" width="2.5703125" customWidth="1"/>
    <col min="6405" max="6406" width="6.85546875" customWidth="1"/>
    <col min="6407" max="6407" width="2.140625" customWidth="1"/>
    <col min="6408" max="6409" width="7.140625" customWidth="1"/>
    <col min="6410" max="6410" width="2.140625" customWidth="1"/>
    <col min="6411" max="6412" width="7.140625" customWidth="1"/>
    <col min="6413" max="6413" width="2.7109375" customWidth="1"/>
    <col min="6414" max="6414" width="7.28515625" customWidth="1"/>
    <col min="6415" max="6415" width="7.140625" customWidth="1"/>
    <col min="6416" max="6416" width="2.7109375" customWidth="1"/>
    <col min="6417" max="6417" width="7.28515625" customWidth="1"/>
    <col min="6418" max="6418" width="7.140625" customWidth="1"/>
    <col min="6419" max="6419" width="2.7109375" customWidth="1"/>
    <col min="6420" max="6421" width="7.140625" customWidth="1"/>
    <col min="6422" max="6422" width="2.7109375" customWidth="1"/>
    <col min="6423" max="6424" width="7.140625" customWidth="1"/>
    <col min="6425" max="6425" width="2.7109375" customWidth="1"/>
    <col min="6426" max="6426" width="7.140625" customWidth="1"/>
    <col min="6657" max="6657" width="8.7109375" customWidth="1"/>
    <col min="6658" max="6659" width="6.85546875" customWidth="1"/>
    <col min="6660" max="6660" width="2.5703125" customWidth="1"/>
    <col min="6661" max="6662" width="6.85546875" customWidth="1"/>
    <col min="6663" max="6663" width="2.140625" customWidth="1"/>
    <col min="6664" max="6665" width="7.140625" customWidth="1"/>
    <col min="6666" max="6666" width="2.140625" customWidth="1"/>
    <col min="6667" max="6668" width="7.140625" customWidth="1"/>
    <col min="6669" max="6669" width="2.7109375" customWidth="1"/>
    <col min="6670" max="6670" width="7.28515625" customWidth="1"/>
    <col min="6671" max="6671" width="7.140625" customWidth="1"/>
    <col min="6672" max="6672" width="2.7109375" customWidth="1"/>
    <col min="6673" max="6673" width="7.28515625" customWidth="1"/>
    <col min="6674" max="6674" width="7.140625" customWidth="1"/>
    <col min="6675" max="6675" width="2.7109375" customWidth="1"/>
    <col min="6676" max="6677" width="7.140625" customWidth="1"/>
    <col min="6678" max="6678" width="2.7109375" customWidth="1"/>
    <col min="6679" max="6680" width="7.140625" customWidth="1"/>
    <col min="6681" max="6681" width="2.7109375" customWidth="1"/>
    <col min="6682" max="6682" width="7.140625" customWidth="1"/>
    <col min="6913" max="6913" width="8.7109375" customWidth="1"/>
    <col min="6914" max="6915" width="6.85546875" customWidth="1"/>
    <col min="6916" max="6916" width="2.5703125" customWidth="1"/>
    <col min="6917" max="6918" width="6.85546875" customWidth="1"/>
    <col min="6919" max="6919" width="2.140625" customWidth="1"/>
    <col min="6920" max="6921" width="7.140625" customWidth="1"/>
    <col min="6922" max="6922" width="2.140625" customWidth="1"/>
    <col min="6923" max="6924" width="7.140625" customWidth="1"/>
    <col min="6925" max="6925" width="2.7109375" customWidth="1"/>
    <col min="6926" max="6926" width="7.28515625" customWidth="1"/>
    <col min="6927" max="6927" width="7.140625" customWidth="1"/>
    <col min="6928" max="6928" width="2.7109375" customWidth="1"/>
    <col min="6929" max="6929" width="7.28515625" customWidth="1"/>
    <col min="6930" max="6930" width="7.140625" customWidth="1"/>
    <col min="6931" max="6931" width="2.7109375" customWidth="1"/>
    <col min="6932" max="6933" width="7.140625" customWidth="1"/>
    <col min="6934" max="6934" width="2.7109375" customWidth="1"/>
    <col min="6935" max="6936" width="7.140625" customWidth="1"/>
    <col min="6937" max="6937" width="2.7109375" customWidth="1"/>
    <col min="6938" max="6938" width="7.140625" customWidth="1"/>
    <col min="7169" max="7169" width="8.7109375" customWidth="1"/>
    <col min="7170" max="7171" width="6.85546875" customWidth="1"/>
    <col min="7172" max="7172" width="2.5703125" customWidth="1"/>
    <col min="7173" max="7174" width="6.85546875" customWidth="1"/>
    <col min="7175" max="7175" width="2.140625" customWidth="1"/>
    <col min="7176" max="7177" width="7.140625" customWidth="1"/>
    <col min="7178" max="7178" width="2.140625" customWidth="1"/>
    <col min="7179" max="7180" width="7.140625" customWidth="1"/>
    <col min="7181" max="7181" width="2.7109375" customWidth="1"/>
    <col min="7182" max="7182" width="7.28515625" customWidth="1"/>
    <col min="7183" max="7183" width="7.140625" customWidth="1"/>
    <col min="7184" max="7184" width="2.7109375" customWidth="1"/>
    <col min="7185" max="7185" width="7.28515625" customWidth="1"/>
    <col min="7186" max="7186" width="7.140625" customWidth="1"/>
    <col min="7187" max="7187" width="2.7109375" customWidth="1"/>
    <col min="7188" max="7189" width="7.140625" customWidth="1"/>
    <col min="7190" max="7190" width="2.7109375" customWidth="1"/>
    <col min="7191" max="7192" width="7.140625" customWidth="1"/>
    <col min="7193" max="7193" width="2.7109375" customWidth="1"/>
    <col min="7194" max="7194" width="7.140625" customWidth="1"/>
    <col min="7425" max="7425" width="8.7109375" customWidth="1"/>
    <col min="7426" max="7427" width="6.85546875" customWidth="1"/>
    <col min="7428" max="7428" width="2.5703125" customWidth="1"/>
    <col min="7429" max="7430" width="6.85546875" customWidth="1"/>
    <col min="7431" max="7431" width="2.140625" customWidth="1"/>
    <col min="7432" max="7433" width="7.140625" customWidth="1"/>
    <col min="7434" max="7434" width="2.140625" customWidth="1"/>
    <col min="7435" max="7436" width="7.140625" customWidth="1"/>
    <col min="7437" max="7437" width="2.7109375" customWidth="1"/>
    <col min="7438" max="7438" width="7.28515625" customWidth="1"/>
    <col min="7439" max="7439" width="7.140625" customWidth="1"/>
    <col min="7440" max="7440" width="2.7109375" customWidth="1"/>
    <col min="7441" max="7441" width="7.28515625" customWidth="1"/>
    <col min="7442" max="7442" width="7.140625" customWidth="1"/>
    <col min="7443" max="7443" width="2.7109375" customWidth="1"/>
    <col min="7444" max="7445" width="7.140625" customWidth="1"/>
    <col min="7446" max="7446" width="2.7109375" customWidth="1"/>
    <col min="7447" max="7448" width="7.140625" customWidth="1"/>
    <col min="7449" max="7449" width="2.7109375" customWidth="1"/>
    <col min="7450" max="7450" width="7.140625" customWidth="1"/>
    <col min="7681" max="7681" width="8.7109375" customWidth="1"/>
    <col min="7682" max="7683" width="6.85546875" customWidth="1"/>
    <col min="7684" max="7684" width="2.5703125" customWidth="1"/>
    <col min="7685" max="7686" width="6.85546875" customWidth="1"/>
    <col min="7687" max="7687" width="2.140625" customWidth="1"/>
    <col min="7688" max="7689" width="7.140625" customWidth="1"/>
    <col min="7690" max="7690" width="2.140625" customWidth="1"/>
    <col min="7691" max="7692" width="7.140625" customWidth="1"/>
    <col min="7693" max="7693" width="2.7109375" customWidth="1"/>
    <col min="7694" max="7694" width="7.28515625" customWidth="1"/>
    <col min="7695" max="7695" width="7.140625" customWidth="1"/>
    <col min="7696" max="7696" width="2.7109375" customWidth="1"/>
    <col min="7697" max="7697" width="7.28515625" customWidth="1"/>
    <col min="7698" max="7698" width="7.140625" customWidth="1"/>
    <col min="7699" max="7699" width="2.7109375" customWidth="1"/>
    <col min="7700" max="7701" width="7.140625" customWidth="1"/>
    <col min="7702" max="7702" width="2.7109375" customWidth="1"/>
    <col min="7703" max="7704" width="7.140625" customWidth="1"/>
    <col min="7705" max="7705" width="2.7109375" customWidth="1"/>
    <col min="7706" max="7706" width="7.140625" customWidth="1"/>
    <col min="7937" max="7937" width="8.7109375" customWidth="1"/>
    <col min="7938" max="7939" width="6.85546875" customWidth="1"/>
    <col min="7940" max="7940" width="2.5703125" customWidth="1"/>
    <col min="7941" max="7942" width="6.85546875" customWidth="1"/>
    <col min="7943" max="7943" width="2.140625" customWidth="1"/>
    <col min="7944" max="7945" width="7.140625" customWidth="1"/>
    <col min="7946" max="7946" width="2.140625" customWidth="1"/>
    <col min="7947" max="7948" width="7.140625" customWidth="1"/>
    <col min="7949" max="7949" width="2.7109375" customWidth="1"/>
    <col min="7950" max="7950" width="7.28515625" customWidth="1"/>
    <col min="7951" max="7951" width="7.140625" customWidth="1"/>
    <col min="7952" max="7952" width="2.7109375" customWidth="1"/>
    <col min="7953" max="7953" width="7.28515625" customWidth="1"/>
    <col min="7954" max="7954" width="7.140625" customWidth="1"/>
    <col min="7955" max="7955" width="2.7109375" customWidth="1"/>
    <col min="7956" max="7957" width="7.140625" customWidth="1"/>
    <col min="7958" max="7958" width="2.7109375" customWidth="1"/>
    <col min="7959" max="7960" width="7.140625" customWidth="1"/>
    <col min="7961" max="7961" width="2.7109375" customWidth="1"/>
    <col min="7962" max="7962" width="7.140625" customWidth="1"/>
    <col min="8193" max="8193" width="8.7109375" customWidth="1"/>
    <col min="8194" max="8195" width="6.85546875" customWidth="1"/>
    <col min="8196" max="8196" width="2.5703125" customWidth="1"/>
    <col min="8197" max="8198" width="6.85546875" customWidth="1"/>
    <col min="8199" max="8199" width="2.140625" customWidth="1"/>
    <col min="8200" max="8201" width="7.140625" customWidth="1"/>
    <col min="8202" max="8202" width="2.140625" customWidth="1"/>
    <col min="8203" max="8204" width="7.140625" customWidth="1"/>
    <col min="8205" max="8205" width="2.7109375" customWidth="1"/>
    <col min="8206" max="8206" width="7.28515625" customWidth="1"/>
    <col min="8207" max="8207" width="7.140625" customWidth="1"/>
    <col min="8208" max="8208" width="2.7109375" customWidth="1"/>
    <col min="8209" max="8209" width="7.28515625" customWidth="1"/>
    <col min="8210" max="8210" width="7.140625" customWidth="1"/>
    <col min="8211" max="8211" width="2.7109375" customWidth="1"/>
    <col min="8212" max="8213" width="7.140625" customWidth="1"/>
    <col min="8214" max="8214" width="2.7109375" customWidth="1"/>
    <col min="8215" max="8216" width="7.140625" customWidth="1"/>
    <col min="8217" max="8217" width="2.7109375" customWidth="1"/>
    <col min="8218" max="8218" width="7.140625" customWidth="1"/>
    <col min="8449" max="8449" width="8.7109375" customWidth="1"/>
    <col min="8450" max="8451" width="6.85546875" customWidth="1"/>
    <col min="8452" max="8452" width="2.5703125" customWidth="1"/>
    <col min="8453" max="8454" width="6.85546875" customWidth="1"/>
    <col min="8455" max="8455" width="2.140625" customWidth="1"/>
    <col min="8456" max="8457" width="7.140625" customWidth="1"/>
    <col min="8458" max="8458" width="2.140625" customWidth="1"/>
    <col min="8459" max="8460" width="7.140625" customWidth="1"/>
    <col min="8461" max="8461" width="2.7109375" customWidth="1"/>
    <col min="8462" max="8462" width="7.28515625" customWidth="1"/>
    <col min="8463" max="8463" width="7.140625" customWidth="1"/>
    <col min="8464" max="8464" width="2.7109375" customWidth="1"/>
    <col min="8465" max="8465" width="7.28515625" customWidth="1"/>
    <col min="8466" max="8466" width="7.140625" customWidth="1"/>
    <col min="8467" max="8467" width="2.7109375" customWidth="1"/>
    <col min="8468" max="8469" width="7.140625" customWidth="1"/>
    <col min="8470" max="8470" width="2.7109375" customWidth="1"/>
    <col min="8471" max="8472" width="7.140625" customWidth="1"/>
    <col min="8473" max="8473" width="2.7109375" customWidth="1"/>
    <col min="8474" max="8474" width="7.140625" customWidth="1"/>
    <col min="8705" max="8705" width="8.7109375" customWidth="1"/>
    <col min="8706" max="8707" width="6.85546875" customWidth="1"/>
    <col min="8708" max="8708" width="2.5703125" customWidth="1"/>
    <col min="8709" max="8710" width="6.85546875" customWidth="1"/>
    <col min="8711" max="8711" width="2.140625" customWidth="1"/>
    <col min="8712" max="8713" width="7.140625" customWidth="1"/>
    <col min="8714" max="8714" width="2.140625" customWidth="1"/>
    <col min="8715" max="8716" width="7.140625" customWidth="1"/>
    <col min="8717" max="8717" width="2.7109375" customWidth="1"/>
    <col min="8718" max="8718" width="7.28515625" customWidth="1"/>
    <col min="8719" max="8719" width="7.140625" customWidth="1"/>
    <col min="8720" max="8720" width="2.7109375" customWidth="1"/>
    <col min="8721" max="8721" width="7.28515625" customWidth="1"/>
    <col min="8722" max="8722" width="7.140625" customWidth="1"/>
    <col min="8723" max="8723" width="2.7109375" customWidth="1"/>
    <col min="8724" max="8725" width="7.140625" customWidth="1"/>
    <col min="8726" max="8726" width="2.7109375" customWidth="1"/>
    <col min="8727" max="8728" width="7.140625" customWidth="1"/>
    <col min="8729" max="8729" width="2.7109375" customWidth="1"/>
    <col min="8730" max="8730" width="7.140625" customWidth="1"/>
    <col min="8961" max="8961" width="8.7109375" customWidth="1"/>
    <col min="8962" max="8963" width="6.85546875" customWidth="1"/>
    <col min="8964" max="8964" width="2.5703125" customWidth="1"/>
    <col min="8965" max="8966" width="6.85546875" customWidth="1"/>
    <col min="8967" max="8967" width="2.140625" customWidth="1"/>
    <col min="8968" max="8969" width="7.140625" customWidth="1"/>
    <col min="8970" max="8970" width="2.140625" customWidth="1"/>
    <col min="8971" max="8972" width="7.140625" customWidth="1"/>
    <col min="8973" max="8973" width="2.7109375" customWidth="1"/>
    <col min="8974" max="8974" width="7.28515625" customWidth="1"/>
    <col min="8975" max="8975" width="7.140625" customWidth="1"/>
    <col min="8976" max="8976" width="2.7109375" customWidth="1"/>
    <col min="8977" max="8977" width="7.28515625" customWidth="1"/>
    <col min="8978" max="8978" width="7.140625" customWidth="1"/>
    <col min="8979" max="8979" width="2.7109375" customWidth="1"/>
    <col min="8980" max="8981" width="7.140625" customWidth="1"/>
    <col min="8982" max="8982" width="2.7109375" customWidth="1"/>
    <col min="8983" max="8984" width="7.140625" customWidth="1"/>
    <col min="8985" max="8985" width="2.7109375" customWidth="1"/>
    <col min="8986" max="8986" width="7.140625" customWidth="1"/>
    <col min="9217" max="9217" width="8.7109375" customWidth="1"/>
    <col min="9218" max="9219" width="6.85546875" customWidth="1"/>
    <col min="9220" max="9220" width="2.5703125" customWidth="1"/>
    <col min="9221" max="9222" width="6.85546875" customWidth="1"/>
    <col min="9223" max="9223" width="2.140625" customWidth="1"/>
    <col min="9224" max="9225" width="7.140625" customWidth="1"/>
    <col min="9226" max="9226" width="2.140625" customWidth="1"/>
    <col min="9227" max="9228" width="7.140625" customWidth="1"/>
    <col min="9229" max="9229" width="2.7109375" customWidth="1"/>
    <col min="9230" max="9230" width="7.28515625" customWidth="1"/>
    <col min="9231" max="9231" width="7.140625" customWidth="1"/>
    <col min="9232" max="9232" width="2.7109375" customWidth="1"/>
    <col min="9233" max="9233" width="7.28515625" customWidth="1"/>
    <col min="9234" max="9234" width="7.140625" customWidth="1"/>
    <col min="9235" max="9235" width="2.7109375" customWidth="1"/>
    <col min="9236" max="9237" width="7.140625" customWidth="1"/>
    <col min="9238" max="9238" width="2.7109375" customWidth="1"/>
    <col min="9239" max="9240" width="7.140625" customWidth="1"/>
    <col min="9241" max="9241" width="2.7109375" customWidth="1"/>
    <col min="9242" max="9242" width="7.140625" customWidth="1"/>
    <col min="9473" max="9473" width="8.7109375" customWidth="1"/>
    <col min="9474" max="9475" width="6.85546875" customWidth="1"/>
    <col min="9476" max="9476" width="2.5703125" customWidth="1"/>
    <col min="9477" max="9478" width="6.85546875" customWidth="1"/>
    <col min="9479" max="9479" width="2.140625" customWidth="1"/>
    <col min="9480" max="9481" width="7.140625" customWidth="1"/>
    <col min="9482" max="9482" width="2.140625" customWidth="1"/>
    <col min="9483" max="9484" width="7.140625" customWidth="1"/>
    <col min="9485" max="9485" width="2.7109375" customWidth="1"/>
    <col min="9486" max="9486" width="7.28515625" customWidth="1"/>
    <col min="9487" max="9487" width="7.140625" customWidth="1"/>
    <col min="9488" max="9488" width="2.7109375" customWidth="1"/>
    <col min="9489" max="9489" width="7.28515625" customWidth="1"/>
    <col min="9490" max="9490" width="7.140625" customWidth="1"/>
    <col min="9491" max="9491" width="2.7109375" customWidth="1"/>
    <col min="9492" max="9493" width="7.140625" customWidth="1"/>
    <col min="9494" max="9494" width="2.7109375" customWidth="1"/>
    <col min="9495" max="9496" width="7.140625" customWidth="1"/>
    <col min="9497" max="9497" width="2.7109375" customWidth="1"/>
    <col min="9498" max="9498" width="7.140625" customWidth="1"/>
    <col min="9729" max="9729" width="8.7109375" customWidth="1"/>
    <col min="9730" max="9731" width="6.85546875" customWidth="1"/>
    <col min="9732" max="9732" width="2.5703125" customWidth="1"/>
    <col min="9733" max="9734" width="6.85546875" customWidth="1"/>
    <col min="9735" max="9735" width="2.140625" customWidth="1"/>
    <col min="9736" max="9737" width="7.140625" customWidth="1"/>
    <col min="9738" max="9738" width="2.140625" customWidth="1"/>
    <col min="9739" max="9740" width="7.140625" customWidth="1"/>
    <col min="9741" max="9741" width="2.7109375" customWidth="1"/>
    <col min="9742" max="9742" width="7.28515625" customWidth="1"/>
    <col min="9743" max="9743" width="7.140625" customWidth="1"/>
    <col min="9744" max="9744" width="2.7109375" customWidth="1"/>
    <col min="9745" max="9745" width="7.28515625" customWidth="1"/>
    <col min="9746" max="9746" width="7.140625" customWidth="1"/>
    <col min="9747" max="9747" width="2.7109375" customWidth="1"/>
    <col min="9748" max="9749" width="7.140625" customWidth="1"/>
    <col min="9750" max="9750" width="2.7109375" customWidth="1"/>
    <col min="9751" max="9752" width="7.140625" customWidth="1"/>
    <col min="9753" max="9753" width="2.7109375" customWidth="1"/>
    <col min="9754" max="9754" width="7.140625" customWidth="1"/>
    <col min="9985" max="9985" width="8.7109375" customWidth="1"/>
    <col min="9986" max="9987" width="6.85546875" customWidth="1"/>
    <col min="9988" max="9988" width="2.5703125" customWidth="1"/>
    <col min="9989" max="9990" width="6.85546875" customWidth="1"/>
    <col min="9991" max="9991" width="2.140625" customWidth="1"/>
    <col min="9992" max="9993" width="7.140625" customWidth="1"/>
    <col min="9994" max="9994" width="2.140625" customWidth="1"/>
    <col min="9995" max="9996" width="7.140625" customWidth="1"/>
    <col min="9997" max="9997" width="2.7109375" customWidth="1"/>
    <col min="9998" max="9998" width="7.28515625" customWidth="1"/>
    <col min="9999" max="9999" width="7.140625" customWidth="1"/>
    <col min="10000" max="10000" width="2.7109375" customWidth="1"/>
    <col min="10001" max="10001" width="7.28515625" customWidth="1"/>
    <col min="10002" max="10002" width="7.140625" customWidth="1"/>
    <col min="10003" max="10003" width="2.7109375" customWidth="1"/>
    <col min="10004" max="10005" width="7.140625" customWidth="1"/>
    <col min="10006" max="10006" width="2.7109375" customWidth="1"/>
    <col min="10007" max="10008" width="7.140625" customWidth="1"/>
    <col min="10009" max="10009" width="2.7109375" customWidth="1"/>
    <col min="10010" max="10010" width="7.140625" customWidth="1"/>
    <col min="10241" max="10241" width="8.7109375" customWidth="1"/>
    <col min="10242" max="10243" width="6.85546875" customWidth="1"/>
    <col min="10244" max="10244" width="2.5703125" customWidth="1"/>
    <col min="10245" max="10246" width="6.85546875" customWidth="1"/>
    <col min="10247" max="10247" width="2.140625" customWidth="1"/>
    <col min="10248" max="10249" width="7.140625" customWidth="1"/>
    <col min="10250" max="10250" width="2.140625" customWidth="1"/>
    <col min="10251" max="10252" width="7.140625" customWidth="1"/>
    <col min="10253" max="10253" width="2.7109375" customWidth="1"/>
    <col min="10254" max="10254" width="7.28515625" customWidth="1"/>
    <col min="10255" max="10255" width="7.140625" customWidth="1"/>
    <col min="10256" max="10256" width="2.7109375" customWidth="1"/>
    <col min="10257" max="10257" width="7.28515625" customWidth="1"/>
    <col min="10258" max="10258" width="7.140625" customWidth="1"/>
    <col min="10259" max="10259" width="2.7109375" customWidth="1"/>
    <col min="10260" max="10261" width="7.140625" customWidth="1"/>
    <col min="10262" max="10262" width="2.7109375" customWidth="1"/>
    <col min="10263" max="10264" width="7.140625" customWidth="1"/>
    <col min="10265" max="10265" width="2.7109375" customWidth="1"/>
    <col min="10266" max="10266" width="7.140625" customWidth="1"/>
    <col min="10497" max="10497" width="8.7109375" customWidth="1"/>
    <col min="10498" max="10499" width="6.85546875" customWidth="1"/>
    <col min="10500" max="10500" width="2.5703125" customWidth="1"/>
    <col min="10501" max="10502" width="6.85546875" customWidth="1"/>
    <col min="10503" max="10503" width="2.140625" customWidth="1"/>
    <col min="10504" max="10505" width="7.140625" customWidth="1"/>
    <col min="10506" max="10506" width="2.140625" customWidth="1"/>
    <col min="10507" max="10508" width="7.140625" customWidth="1"/>
    <col min="10509" max="10509" width="2.7109375" customWidth="1"/>
    <col min="10510" max="10510" width="7.28515625" customWidth="1"/>
    <col min="10511" max="10511" width="7.140625" customWidth="1"/>
    <col min="10512" max="10512" width="2.7109375" customWidth="1"/>
    <col min="10513" max="10513" width="7.28515625" customWidth="1"/>
    <col min="10514" max="10514" width="7.140625" customWidth="1"/>
    <col min="10515" max="10515" width="2.7109375" customWidth="1"/>
    <col min="10516" max="10517" width="7.140625" customWidth="1"/>
    <col min="10518" max="10518" width="2.7109375" customWidth="1"/>
    <col min="10519" max="10520" width="7.140625" customWidth="1"/>
    <col min="10521" max="10521" width="2.7109375" customWidth="1"/>
    <col min="10522" max="10522" width="7.140625" customWidth="1"/>
    <col min="10753" max="10753" width="8.7109375" customWidth="1"/>
    <col min="10754" max="10755" width="6.85546875" customWidth="1"/>
    <col min="10756" max="10756" width="2.5703125" customWidth="1"/>
    <col min="10757" max="10758" width="6.85546875" customWidth="1"/>
    <col min="10759" max="10759" width="2.140625" customWidth="1"/>
    <col min="10760" max="10761" width="7.140625" customWidth="1"/>
    <col min="10762" max="10762" width="2.140625" customWidth="1"/>
    <col min="10763" max="10764" width="7.140625" customWidth="1"/>
    <col min="10765" max="10765" width="2.7109375" customWidth="1"/>
    <col min="10766" max="10766" width="7.28515625" customWidth="1"/>
    <col min="10767" max="10767" width="7.140625" customWidth="1"/>
    <col min="10768" max="10768" width="2.7109375" customWidth="1"/>
    <col min="10769" max="10769" width="7.28515625" customWidth="1"/>
    <col min="10770" max="10770" width="7.140625" customWidth="1"/>
    <col min="10771" max="10771" width="2.7109375" customWidth="1"/>
    <col min="10772" max="10773" width="7.140625" customWidth="1"/>
    <col min="10774" max="10774" width="2.7109375" customWidth="1"/>
    <col min="10775" max="10776" width="7.140625" customWidth="1"/>
    <col min="10777" max="10777" width="2.7109375" customWidth="1"/>
    <col min="10778" max="10778" width="7.140625" customWidth="1"/>
    <col min="11009" max="11009" width="8.7109375" customWidth="1"/>
    <col min="11010" max="11011" width="6.85546875" customWidth="1"/>
    <col min="11012" max="11012" width="2.5703125" customWidth="1"/>
    <col min="11013" max="11014" width="6.85546875" customWidth="1"/>
    <col min="11015" max="11015" width="2.140625" customWidth="1"/>
    <col min="11016" max="11017" width="7.140625" customWidth="1"/>
    <col min="11018" max="11018" width="2.140625" customWidth="1"/>
    <col min="11019" max="11020" width="7.140625" customWidth="1"/>
    <col min="11021" max="11021" width="2.7109375" customWidth="1"/>
    <col min="11022" max="11022" width="7.28515625" customWidth="1"/>
    <col min="11023" max="11023" width="7.140625" customWidth="1"/>
    <col min="11024" max="11024" width="2.7109375" customWidth="1"/>
    <col min="11025" max="11025" width="7.28515625" customWidth="1"/>
    <col min="11026" max="11026" width="7.140625" customWidth="1"/>
    <col min="11027" max="11027" width="2.7109375" customWidth="1"/>
    <col min="11028" max="11029" width="7.140625" customWidth="1"/>
    <col min="11030" max="11030" width="2.7109375" customWidth="1"/>
    <col min="11031" max="11032" width="7.140625" customWidth="1"/>
    <col min="11033" max="11033" width="2.7109375" customWidth="1"/>
    <col min="11034" max="11034" width="7.140625" customWidth="1"/>
    <col min="11265" max="11265" width="8.7109375" customWidth="1"/>
    <col min="11266" max="11267" width="6.85546875" customWidth="1"/>
    <col min="11268" max="11268" width="2.5703125" customWidth="1"/>
    <col min="11269" max="11270" width="6.85546875" customWidth="1"/>
    <col min="11271" max="11271" width="2.140625" customWidth="1"/>
    <col min="11272" max="11273" width="7.140625" customWidth="1"/>
    <col min="11274" max="11274" width="2.140625" customWidth="1"/>
    <col min="11275" max="11276" width="7.140625" customWidth="1"/>
    <col min="11277" max="11277" width="2.7109375" customWidth="1"/>
    <col min="11278" max="11278" width="7.28515625" customWidth="1"/>
    <col min="11279" max="11279" width="7.140625" customWidth="1"/>
    <col min="11280" max="11280" width="2.7109375" customWidth="1"/>
    <col min="11281" max="11281" width="7.28515625" customWidth="1"/>
    <col min="11282" max="11282" width="7.140625" customWidth="1"/>
    <col min="11283" max="11283" width="2.7109375" customWidth="1"/>
    <col min="11284" max="11285" width="7.140625" customWidth="1"/>
    <col min="11286" max="11286" width="2.7109375" customWidth="1"/>
    <col min="11287" max="11288" width="7.140625" customWidth="1"/>
    <col min="11289" max="11289" width="2.7109375" customWidth="1"/>
    <col min="11290" max="11290" width="7.140625" customWidth="1"/>
    <col min="11521" max="11521" width="8.7109375" customWidth="1"/>
    <col min="11522" max="11523" width="6.85546875" customWidth="1"/>
    <col min="11524" max="11524" width="2.5703125" customWidth="1"/>
    <col min="11525" max="11526" width="6.85546875" customWidth="1"/>
    <col min="11527" max="11527" width="2.140625" customWidth="1"/>
    <col min="11528" max="11529" width="7.140625" customWidth="1"/>
    <col min="11530" max="11530" width="2.140625" customWidth="1"/>
    <col min="11531" max="11532" width="7.140625" customWidth="1"/>
    <col min="11533" max="11533" width="2.7109375" customWidth="1"/>
    <col min="11534" max="11534" width="7.28515625" customWidth="1"/>
    <col min="11535" max="11535" width="7.140625" customWidth="1"/>
    <col min="11536" max="11536" width="2.7109375" customWidth="1"/>
    <col min="11537" max="11537" width="7.28515625" customWidth="1"/>
    <col min="11538" max="11538" width="7.140625" customWidth="1"/>
    <col min="11539" max="11539" width="2.7109375" customWidth="1"/>
    <col min="11540" max="11541" width="7.140625" customWidth="1"/>
    <col min="11542" max="11542" width="2.7109375" customWidth="1"/>
    <col min="11543" max="11544" width="7.140625" customWidth="1"/>
    <col min="11545" max="11545" width="2.7109375" customWidth="1"/>
    <col min="11546" max="11546" width="7.140625" customWidth="1"/>
    <col min="11777" max="11777" width="8.7109375" customWidth="1"/>
    <col min="11778" max="11779" width="6.85546875" customWidth="1"/>
    <col min="11780" max="11780" width="2.5703125" customWidth="1"/>
    <col min="11781" max="11782" width="6.85546875" customWidth="1"/>
    <col min="11783" max="11783" width="2.140625" customWidth="1"/>
    <col min="11784" max="11785" width="7.140625" customWidth="1"/>
    <col min="11786" max="11786" width="2.140625" customWidth="1"/>
    <col min="11787" max="11788" width="7.140625" customWidth="1"/>
    <col min="11789" max="11789" width="2.7109375" customWidth="1"/>
    <col min="11790" max="11790" width="7.28515625" customWidth="1"/>
    <col min="11791" max="11791" width="7.140625" customWidth="1"/>
    <col min="11792" max="11792" width="2.7109375" customWidth="1"/>
    <col min="11793" max="11793" width="7.28515625" customWidth="1"/>
    <col min="11794" max="11794" width="7.140625" customWidth="1"/>
    <col min="11795" max="11795" width="2.7109375" customWidth="1"/>
    <col min="11796" max="11797" width="7.140625" customWidth="1"/>
    <col min="11798" max="11798" width="2.7109375" customWidth="1"/>
    <col min="11799" max="11800" width="7.140625" customWidth="1"/>
    <col min="11801" max="11801" width="2.7109375" customWidth="1"/>
    <col min="11802" max="11802" width="7.140625" customWidth="1"/>
    <col min="12033" max="12033" width="8.7109375" customWidth="1"/>
    <col min="12034" max="12035" width="6.85546875" customWidth="1"/>
    <col min="12036" max="12036" width="2.5703125" customWidth="1"/>
    <col min="12037" max="12038" width="6.85546875" customWidth="1"/>
    <col min="12039" max="12039" width="2.140625" customWidth="1"/>
    <col min="12040" max="12041" width="7.140625" customWidth="1"/>
    <col min="12042" max="12042" width="2.140625" customWidth="1"/>
    <col min="12043" max="12044" width="7.140625" customWidth="1"/>
    <col min="12045" max="12045" width="2.7109375" customWidth="1"/>
    <col min="12046" max="12046" width="7.28515625" customWidth="1"/>
    <col min="12047" max="12047" width="7.140625" customWidth="1"/>
    <col min="12048" max="12048" width="2.7109375" customWidth="1"/>
    <col min="12049" max="12049" width="7.28515625" customWidth="1"/>
    <col min="12050" max="12050" width="7.140625" customWidth="1"/>
    <col min="12051" max="12051" width="2.7109375" customWidth="1"/>
    <col min="12052" max="12053" width="7.140625" customWidth="1"/>
    <col min="12054" max="12054" width="2.7109375" customWidth="1"/>
    <col min="12055" max="12056" width="7.140625" customWidth="1"/>
    <col min="12057" max="12057" width="2.7109375" customWidth="1"/>
    <col min="12058" max="12058" width="7.140625" customWidth="1"/>
    <col min="12289" max="12289" width="8.7109375" customWidth="1"/>
    <col min="12290" max="12291" width="6.85546875" customWidth="1"/>
    <col min="12292" max="12292" width="2.5703125" customWidth="1"/>
    <col min="12293" max="12294" width="6.85546875" customWidth="1"/>
    <col min="12295" max="12295" width="2.140625" customWidth="1"/>
    <col min="12296" max="12297" width="7.140625" customWidth="1"/>
    <col min="12298" max="12298" width="2.140625" customWidth="1"/>
    <col min="12299" max="12300" width="7.140625" customWidth="1"/>
    <col min="12301" max="12301" width="2.7109375" customWidth="1"/>
    <col min="12302" max="12302" width="7.28515625" customWidth="1"/>
    <col min="12303" max="12303" width="7.140625" customWidth="1"/>
    <col min="12304" max="12304" width="2.7109375" customWidth="1"/>
    <col min="12305" max="12305" width="7.28515625" customWidth="1"/>
    <col min="12306" max="12306" width="7.140625" customWidth="1"/>
    <col min="12307" max="12307" width="2.7109375" customWidth="1"/>
    <col min="12308" max="12309" width="7.140625" customWidth="1"/>
    <col min="12310" max="12310" width="2.7109375" customWidth="1"/>
    <col min="12311" max="12312" width="7.140625" customWidth="1"/>
    <col min="12313" max="12313" width="2.7109375" customWidth="1"/>
    <col min="12314" max="12314" width="7.140625" customWidth="1"/>
    <col min="12545" max="12545" width="8.7109375" customWidth="1"/>
    <col min="12546" max="12547" width="6.85546875" customWidth="1"/>
    <col min="12548" max="12548" width="2.5703125" customWidth="1"/>
    <col min="12549" max="12550" width="6.85546875" customWidth="1"/>
    <col min="12551" max="12551" width="2.140625" customWidth="1"/>
    <col min="12552" max="12553" width="7.140625" customWidth="1"/>
    <col min="12554" max="12554" width="2.140625" customWidth="1"/>
    <col min="12555" max="12556" width="7.140625" customWidth="1"/>
    <col min="12557" max="12557" width="2.7109375" customWidth="1"/>
    <col min="12558" max="12558" width="7.28515625" customWidth="1"/>
    <col min="12559" max="12559" width="7.140625" customWidth="1"/>
    <col min="12560" max="12560" width="2.7109375" customWidth="1"/>
    <col min="12561" max="12561" width="7.28515625" customWidth="1"/>
    <col min="12562" max="12562" width="7.140625" customWidth="1"/>
    <col min="12563" max="12563" width="2.7109375" customWidth="1"/>
    <col min="12564" max="12565" width="7.140625" customWidth="1"/>
    <col min="12566" max="12566" width="2.7109375" customWidth="1"/>
    <col min="12567" max="12568" width="7.140625" customWidth="1"/>
    <col min="12569" max="12569" width="2.7109375" customWidth="1"/>
    <col min="12570" max="12570" width="7.140625" customWidth="1"/>
    <col min="12801" max="12801" width="8.7109375" customWidth="1"/>
    <col min="12802" max="12803" width="6.85546875" customWidth="1"/>
    <col min="12804" max="12804" width="2.5703125" customWidth="1"/>
    <col min="12805" max="12806" width="6.85546875" customWidth="1"/>
    <col min="12807" max="12807" width="2.140625" customWidth="1"/>
    <col min="12808" max="12809" width="7.140625" customWidth="1"/>
    <col min="12810" max="12810" width="2.140625" customWidth="1"/>
    <col min="12811" max="12812" width="7.140625" customWidth="1"/>
    <col min="12813" max="12813" width="2.7109375" customWidth="1"/>
    <col min="12814" max="12814" width="7.28515625" customWidth="1"/>
    <col min="12815" max="12815" width="7.140625" customWidth="1"/>
    <col min="12816" max="12816" width="2.7109375" customWidth="1"/>
    <col min="12817" max="12817" width="7.28515625" customWidth="1"/>
    <col min="12818" max="12818" width="7.140625" customWidth="1"/>
    <col min="12819" max="12819" width="2.7109375" customWidth="1"/>
    <col min="12820" max="12821" width="7.140625" customWidth="1"/>
    <col min="12822" max="12822" width="2.7109375" customWidth="1"/>
    <col min="12823" max="12824" width="7.140625" customWidth="1"/>
    <col min="12825" max="12825" width="2.7109375" customWidth="1"/>
    <col min="12826" max="12826" width="7.140625" customWidth="1"/>
    <col min="13057" max="13057" width="8.7109375" customWidth="1"/>
    <col min="13058" max="13059" width="6.85546875" customWidth="1"/>
    <col min="13060" max="13060" width="2.5703125" customWidth="1"/>
    <col min="13061" max="13062" width="6.85546875" customWidth="1"/>
    <col min="13063" max="13063" width="2.140625" customWidth="1"/>
    <col min="13064" max="13065" width="7.140625" customWidth="1"/>
    <col min="13066" max="13066" width="2.140625" customWidth="1"/>
    <col min="13067" max="13068" width="7.140625" customWidth="1"/>
    <col min="13069" max="13069" width="2.7109375" customWidth="1"/>
    <col min="13070" max="13070" width="7.28515625" customWidth="1"/>
    <col min="13071" max="13071" width="7.140625" customWidth="1"/>
    <col min="13072" max="13072" width="2.7109375" customWidth="1"/>
    <col min="13073" max="13073" width="7.28515625" customWidth="1"/>
    <col min="13074" max="13074" width="7.140625" customWidth="1"/>
    <col min="13075" max="13075" width="2.7109375" customWidth="1"/>
    <col min="13076" max="13077" width="7.140625" customWidth="1"/>
    <col min="13078" max="13078" width="2.7109375" customWidth="1"/>
    <col min="13079" max="13080" width="7.140625" customWidth="1"/>
    <col min="13081" max="13081" width="2.7109375" customWidth="1"/>
    <col min="13082" max="13082" width="7.140625" customWidth="1"/>
    <col min="13313" max="13313" width="8.7109375" customWidth="1"/>
    <col min="13314" max="13315" width="6.85546875" customWidth="1"/>
    <col min="13316" max="13316" width="2.5703125" customWidth="1"/>
    <col min="13317" max="13318" width="6.85546875" customWidth="1"/>
    <col min="13319" max="13319" width="2.140625" customWidth="1"/>
    <col min="13320" max="13321" width="7.140625" customWidth="1"/>
    <col min="13322" max="13322" width="2.140625" customWidth="1"/>
    <col min="13323" max="13324" width="7.140625" customWidth="1"/>
    <col min="13325" max="13325" width="2.7109375" customWidth="1"/>
    <col min="13326" max="13326" width="7.28515625" customWidth="1"/>
    <col min="13327" max="13327" width="7.140625" customWidth="1"/>
    <col min="13328" max="13328" width="2.7109375" customWidth="1"/>
    <col min="13329" max="13329" width="7.28515625" customWidth="1"/>
    <col min="13330" max="13330" width="7.140625" customWidth="1"/>
    <col min="13331" max="13331" width="2.7109375" customWidth="1"/>
    <col min="13332" max="13333" width="7.140625" customWidth="1"/>
    <col min="13334" max="13334" width="2.7109375" customWidth="1"/>
    <col min="13335" max="13336" width="7.140625" customWidth="1"/>
    <col min="13337" max="13337" width="2.7109375" customWidth="1"/>
    <col min="13338" max="13338" width="7.140625" customWidth="1"/>
    <col min="13569" max="13569" width="8.7109375" customWidth="1"/>
    <col min="13570" max="13571" width="6.85546875" customWidth="1"/>
    <col min="13572" max="13572" width="2.5703125" customWidth="1"/>
    <col min="13573" max="13574" width="6.85546875" customWidth="1"/>
    <col min="13575" max="13575" width="2.140625" customWidth="1"/>
    <col min="13576" max="13577" width="7.140625" customWidth="1"/>
    <col min="13578" max="13578" width="2.140625" customWidth="1"/>
    <col min="13579" max="13580" width="7.140625" customWidth="1"/>
    <col min="13581" max="13581" width="2.7109375" customWidth="1"/>
    <col min="13582" max="13582" width="7.28515625" customWidth="1"/>
    <col min="13583" max="13583" width="7.140625" customWidth="1"/>
    <col min="13584" max="13584" width="2.7109375" customWidth="1"/>
    <col min="13585" max="13585" width="7.28515625" customWidth="1"/>
    <col min="13586" max="13586" width="7.140625" customWidth="1"/>
    <col min="13587" max="13587" width="2.7109375" customWidth="1"/>
    <col min="13588" max="13589" width="7.140625" customWidth="1"/>
    <col min="13590" max="13590" width="2.7109375" customWidth="1"/>
    <col min="13591" max="13592" width="7.140625" customWidth="1"/>
    <col min="13593" max="13593" width="2.7109375" customWidth="1"/>
    <col min="13594" max="13594" width="7.140625" customWidth="1"/>
    <col min="13825" max="13825" width="8.7109375" customWidth="1"/>
    <col min="13826" max="13827" width="6.85546875" customWidth="1"/>
    <col min="13828" max="13828" width="2.5703125" customWidth="1"/>
    <col min="13829" max="13830" width="6.85546875" customWidth="1"/>
    <col min="13831" max="13831" width="2.140625" customWidth="1"/>
    <col min="13832" max="13833" width="7.140625" customWidth="1"/>
    <col min="13834" max="13834" width="2.140625" customWidth="1"/>
    <col min="13835" max="13836" width="7.140625" customWidth="1"/>
    <col min="13837" max="13837" width="2.7109375" customWidth="1"/>
    <col min="13838" max="13838" width="7.28515625" customWidth="1"/>
    <col min="13839" max="13839" width="7.140625" customWidth="1"/>
    <col min="13840" max="13840" width="2.7109375" customWidth="1"/>
    <col min="13841" max="13841" width="7.28515625" customWidth="1"/>
    <col min="13842" max="13842" width="7.140625" customWidth="1"/>
    <col min="13843" max="13843" width="2.7109375" customWidth="1"/>
    <col min="13844" max="13845" width="7.140625" customWidth="1"/>
    <col min="13846" max="13846" width="2.7109375" customWidth="1"/>
    <col min="13847" max="13848" width="7.140625" customWidth="1"/>
    <col min="13849" max="13849" width="2.7109375" customWidth="1"/>
    <col min="13850" max="13850" width="7.140625" customWidth="1"/>
    <col min="14081" max="14081" width="8.7109375" customWidth="1"/>
    <col min="14082" max="14083" width="6.85546875" customWidth="1"/>
    <col min="14084" max="14084" width="2.5703125" customWidth="1"/>
    <col min="14085" max="14086" width="6.85546875" customWidth="1"/>
    <col min="14087" max="14087" width="2.140625" customWidth="1"/>
    <col min="14088" max="14089" width="7.140625" customWidth="1"/>
    <col min="14090" max="14090" width="2.140625" customWidth="1"/>
    <col min="14091" max="14092" width="7.140625" customWidth="1"/>
    <col min="14093" max="14093" width="2.7109375" customWidth="1"/>
    <col min="14094" max="14094" width="7.28515625" customWidth="1"/>
    <col min="14095" max="14095" width="7.140625" customWidth="1"/>
    <col min="14096" max="14096" width="2.7109375" customWidth="1"/>
    <col min="14097" max="14097" width="7.28515625" customWidth="1"/>
    <col min="14098" max="14098" width="7.140625" customWidth="1"/>
    <col min="14099" max="14099" width="2.7109375" customWidth="1"/>
    <col min="14100" max="14101" width="7.140625" customWidth="1"/>
    <col min="14102" max="14102" width="2.7109375" customWidth="1"/>
    <col min="14103" max="14104" width="7.140625" customWidth="1"/>
    <col min="14105" max="14105" width="2.7109375" customWidth="1"/>
    <col min="14106" max="14106" width="7.140625" customWidth="1"/>
    <col min="14337" max="14337" width="8.7109375" customWidth="1"/>
    <col min="14338" max="14339" width="6.85546875" customWidth="1"/>
    <col min="14340" max="14340" width="2.5703125" customWidth="1"/>
    <col min="14341" max="14342" width="6.85546875" customWidth="1"/>
    <col min="14343" max="14343" width="2.140625" customWidth="1"/>
    <col min="14344" max="14345" width="7.140625" customWidth="1"/>
    <col min="14346" max="14346" width="2.140625" customWidth="1"/>
    <col min="14347" max="14348" width="7.140625" customWidth="1"/>
    <col min="14349" max="14349" width="2.7109375" customWidth="1"/>
    <col min="14350" max="14350" width="7.28515625" customWidth="1"/>
    <col min="14351" max="14351" width="7.140625" customWidth="1"/>
    <col min="14352" max="14352" width="2.7109375" customWidth="1"/>
    <col min="14353" max="14353" width="7.28515625" customWidth="1"/>
    <col min="14354" max="14354" width="7.140625" customWidth="1"/>
    <col min="14355" max="14355" width="2.7109375" customWidth="1"/>
    <col min="14356" max="14357" width="7.140625" customWidth="1"/>
    <col min="14358" max="14358" width="2.7109375" customWidth="1"/>
    <col min="14359" max="14360" width="7.140625" customWidth="1"/>
    <col min="14361" max="14361" width="2.7109375" customWidth="1"/>
    <col min="14362" max="14362" width="7.140625" customWidth="1"/>
    <col min="14593" max="14593" width="8.7109375" customWidth="1"/>
    <col min="14594" max="14595" width="6.85546875" customWidth="1"/>
    <col min="14596" max="14596" width="2.5703125" customWidth="1"/>
    <col min="14597" max="14598" width="6.85546875" customWidth="1"/>
    <col min="14599" max="14599" width="2.140625" customWidth="1"/>
    <col min="14600" max="14601" width="7.140625" customWidth="1"/>
    <col min="14602" max="14602" width="2.140625" customWidth="1"/>
    <col min="14603" max="14604" width="7.140625" customWidth="1"/>
    <col min="14605" max="14605" width="2.7109375" customWidth="1"/>
    <col min="14606" max="14606" width="7.28515625" customWidth="1"/>
    <col min="14607" max="14607" width="7.140625" customWidth="1"/>
    <col min="14608" max="14608" width="2.7109375" customWidth="1"/>
    <col min="14609" max="14609" width="7.28515625" customWidth="1"/>
    <col min="14610" max="14610" width="7.140625" customWidth="1"/>
    <col min="14611" max="14611" width="2.7109375" customWidth="1"/>
    <col min="14612" max="14613" width="7.140625" customWidth="1"/>
    <col min="14614" max="14614" width="2.7109375" customWidth="1"/>
    <col min="14615" max="14616" width="7.140625" customWidth="1"/>
    <col min="14617" max="14617" width="2.7109375" customWidth="1"/>
    <col min="14618" max="14618" width="7.140625" customWidth="1"/>
    <col min="14849" max="14849" width="8.7109375" customWidth="1"/>
    <col min="14850" max="14851" width="6.85546875" customWidth="1"/>
    <col min="14852" max="14852" width="2.5703125" customWidth="1"/>
    <col min="14853" max="14854" width="6.85546875" customWidth="1"/>
    <col min="14855" max="14855" width="2.140625" customWidth="1"/>
    <col min="14856" max="14857" width="7.140625" customWidth="1"/>
    <col min="14858" max="14858" width="2.140625" customWidth="1"/>
    <col min="14859" max="14860" width="7.140625" customWidth="1"/>
    <col min="14861" max="14861" width="2.7109375" customWidth="1"/>
    <col min="14862" max="14862" width="7.28515625" customWidth="1"/>
    <col min="14863" max="14863" width="7.140625" customWidth="1"/>
    <col min="14864" max="14864" width="2.7109375" customWidth="1"/>
    <col min="14865" max="14865" width="7.28515625" customWidth="1"/>
    <col min="14866" max="14866" width="7.140625" customWidth="1"/>
    <col min="14867" max="14867" width="2.7109375" customWidth="1"/>
    <col min="14868" max="14869" width="7.140625" customWidth="1"/>
    <col min="14870" max="14870" width="2.7109375" customWidth="1"/>
    <col min="14871" max="14872" width="7.140625" customWidth="1"/>
    <col min="14873" max="14873" width="2.7109375" customWidth="1"/>
    <col min="14874" max="14874" width="7.140625" customWidth="1"/>
    <col min="15105" max="15105" width="8.7109375" customWidth="1"/>
    <col min="15106" max="15107" width="6.85546875" customWidth="1"/>
    <col min="15108" max="15108" width="2.5703125" customWidth="1"/>
    <col min="15109" max="15110" width="6.85546875" customWidth="1"/>
    <col min="15111" max="15111" width="2.140625" customWidth="1"/>
    <col min="15112" max="15113" width="7.140625" customWidth="1"/>
    <col min="15114" max="15114" width="2.140625" customWidth="1"/>
    <col min="15115" max="15116" width="7.140625" customWidth="1"/>
    <col min="15117" max="15117" width="2.7109375" customWidth="1"/>
    <col min="15118" max="15118" width="7.28515625" customWidth="1"/>
    <col min="15119" max="15119" width="7.140625" customWidth="1"/>
    <col min="15120" max="15120" width="2.7109375" customWidth="1"/>
    <col min="15121" max="15121" width="7.28515625" customWidth="1"/>
    <col min="15122" max="15122" width="7.140625" customWidth="1"/>
    <col min="15123" max="15123" width="2.7109375" customWidth="1"/>
    <col min="15124" max="15125" width="7.140625" customWidth="1"/>
    <col min="15126" max="15126" width="2.7109375" customWidth="1"/>
    <col min="15127" max="15128" width="7.140625" customWidth="1"/>
    <col min="15129" max="15129" width="2.7109375" customWidth="1"/>
    <col min="15130" max="15130" width="7.140625" customWidth="1"/>
    <col min="15361" max="15361" width="8.7109375" customWidth="1"/>
    <col min="15362" max="15363" width="6.85546875" customWidth="1"/>
    <col min="15364" max="15364" width="2.5703125" customWidth="1"/>
    <col min="15365" max="15366" width="6.85546875" customWidth="1"/>
    <col min="15367" max="15367" width="2.140625" customWidth="1"/>
    <col min="15368" max="15369" width="7.140625" customWidth="1"/>
    <col min="15370" max="15370" width="2.140625" customWidth="1"/>
    <col min="15371" max="15372" width="7.140625" customWidth="1"/>
    <col min="15373" max="15373" width="2.7109375" customWidth="1"/>
    <col min="15374" max="15374" width="7.28515625" customWidth="1"/>
    <col min="15375" max="15375" width="7.140625" customWidth="1"/>
    <col min="15376" max="15376" width="2.7109375" customWidth="1"/>
    <col min="15377" max="15377" width="7.28515625" customWidth="1"/>
    <col min="15378" max="15378" width="7.140625" customWidth="1"/>
    <col min="15379" max="15379" width="2.7109375" customWidth="1"/>
    <col min="15380" max="15381" width="7.140625" customWidth="1"/>
    <col min="15382" max="15382" width="2.7109375" customWidth="1"/>
    <col min="15383" max="15384" width="7.140625" customWidth="1"/>
    <col min="15385" max="15385" width="2.7109375" customWidth="1"/>
    <col min="15386" max="15386" width="7.140625" customWidth="1"/>
    <col min="15617" max="15617" width="8.7109375" customWidth="1"/>
    <col min="15618" max="15619" width="6.85546875" customWidth="1"/>
    <col min="15620" max="15620" width="2.5703125" customWidth="1"/>
    <col min="15621" max="15622" width="6.85546875" customWidth="1"/>
    <col min="15623" max="15623" width="2.140625" customWidth="1"/>
    <col min="15624" max="15625" width="7.140625" customWidth="1"/>
    <col min="15626" max="15626" width="2.140625" customWidth="1"/>
    <col min="15627" max="15628" width="7.140625" customWidth="1"/>
    <col min="15629" max="15629" width="2.7109375" customWidth="1"/>
    <col min="15630" max="15630" width="7.28515625" customWidth="1"/>
    <col min="15631" max="15631" width="7.140625" customWidth="1"/>
    <col min="15632" max="15632" width="2.7109375" customWidth="1"/>
    <col min="15633" max="15633" width="7.28515625" customWidth="1"/>
    <col min="15634" max="15634" width="7.140625" customWidth="1"/>
    <col min="15635" max="15635" width="2.7109375" customWidth="1"/>
    <col min="15636" max="15637" width="7.140625" customWidth="1"/>
    <col min="15638" max="15638" width="2.7109375" customWidth="1"/>
    <col min="15639" max="15640" width="7.140625" customWidth="1"/>
    <col min="15641" max="15641" width="2.7109375" customWidth="1"/>
    <col min="15642" max="15642" width="7.140625" customWidth="1"/>
    <col min="15873" max="15873" width="8.7109375" customWidth="1"/>
    <col min="15874" max="15875" width="6.85546875" customWidth="1"/>
    <col min="15876" max="15876" width="2.5703125" customWidth="1"/>
    <col min="15877" max="15878" width="6.85546875" customWidth="1"/>
    <col min="15879" max="15879" width="2.140625" customWidth="1"/>
    <col min="15880" max="15881" width="7.140625" customWidth="1"/>
    <col min="15882" max="15882" width="2.140625" customWidth="1"/>
    <col min="15883" max="15884" width="7.140625" customWidth="1"/>
    <col min="15885" max="15885" width="2.7109375" customWidth="1"/>
    <col min="15886" max="15886" width="7.28515625" customWidth="1"/>
    <col min="15887" max="15887" width="7.140625" customWidth="1"/>
    <col min="15888" max="15888" width="2.7109375" customWidth="1"/>
    <col min="15889" max="15889" width="7.28515625" customWidth="1"/>
    <col min="15890" max="15890" width="7.140625" customWidth="1"/>
    <col min="15891" max="15891" width="2.7109375" customWidth="1"/>
    <col min="15892" max="15893" width="7.140625" customWidth="1"/>
    <col min="15894" max="15894" width="2.7109375" customWidth="1"/>
    <col min="15895" max="15896" width="7.140625" customWidth="1"/>
    <col min="15897" max="15897" width="2.7109375" customWidth="1"/>
    <col min="15898" max="15898" width="7.140625" customWidth="1"/>
    <col min="16129" max="16129" width="8.7109375" customWidth="1"/>
    <col min="16130" max="16131" width="6.85546875" customWidth="1"/>
    <col min="16132" max="16132" width="2.5703125" customWidth="1"/>
    <col min="16133" max="16134" width="6.85546875" customWidth="1"/>
    <col min="16135" max="16135" width="2.140625" customWidth="1"/>
    <col min="16136" max="16137" width="7.140625" customWidth="1"/>
    <col min="16138" max="16138" width="2.140625" customWidth="1"/>
    <col min="16139" max="16140" width="7.140625" customWidth="1"/>
    <col min="16141" max="16141" width="2.7109375" customWidth="1"/>
    <col min="16142" max="16142" width="7.28515625" customWidth="1"/>
    <col min="16143" max="16143" width="7.140625" customWidth="1"/>
    <col min="16144" max="16144" width="2.7109375" customWidth="1"/>
    <col min="16145" max="16145" width="7.28515625" customWidth="1"/>
    <col min="16146" max="16146" width="7.140625" customWidth="1"/>
    <col min="16147" max="16147" width="2.7109375" customWidth="1"/>
    <col min="16148" max="16149" width="7.140625" customWidth="1"/>
    <col min="16150" max="16150" width="2.7109375" customWidth="1"/>
    <col min="16151" max="16152" width="7.140625" customWidth="1"/>
    <col min="16153" max="16153" width="2.7109375" customWidth="1"/>
    <col min="16154" max="16154" width="7.140625" customWidth="1"/>
  </cols>
  <sheetData>
    <row r="1" spans="1:26" ht="19.5">
      <c r="A1" s="1" t="s">
        <v>0</v>
      </c>
      <c r="B1" s="2"/>
      <c r="C1" s="2"/>
      <c r="D1" s="2"/>
      <c r="E1" s="2"/>
      <c r="F1" s="1"/>
      <c r="G1" s="2"/>
      <c r="H1" s="3"/>
      <c r="I1" s="2"/>
      <c r="J1" s="4"/>
      <c r="K1" s="2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ht="20.25" customHeigh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"/>
      <c r="Z2" s="7"/>
    </row>
    <row r="3" spans="1:26">
      <c r="A3" s="8" t="s">
        <v>2</v>
      </c>
      <c r="B3" s="69" t="s">
        <v>3</v>
      </c>
      <c r="C3" s="71" t="s">
        <v>4</v>
      </c>
      <c r="D3" s="72"/>
      <c r="E3" s="73"/>
      <c r="F3" s="71" t="s">
        <v>5</v>
      </c>
      <c r="G3" s="72"/>
      <c r="H3" s="73"/>
      <c r="I3" s="71" t="s">
        <v>6</v>
      </c>
      <c r="J3" s="72"/>
      <c r="K3" s="73"/>
      <c r="L3" s="71" t="s">
        <v>7</v>
      </c>
      <c r="M3" s="72"/>
      <c r="N3" s="73"/>
      <c r="O3" s="77" t="s">
        <v>8</v>
      </c>
      <c r="P3" s="78"/>
      <c r="Q3" s="79"/>
      <c r="R3" s="83" t="s">
        <v>9</v>
      </c>
      <c r="S3" s="84"/>
      <c r="T3" s="85"/>
      <c r="U3" s="83" t="s">
        <v>10</v>
      </c>
      <c r="V3" s="84"/>
      <c r="W3" s="85"/>
      <c r="X3" s="89" t="s">
        <v>11</v>
      </c>
      <c r="Y3" s="90"/>
      <c r="Z3" s="91"/>
    </row>
    <row r="4" spans="1:26" ht="15.75" thickBot="1">
      <c r="A4" s="9" t="s">
        <v>12</v>
      </c>
      <c r="B4" s="70"/>
      <c r="C4" s="74"/>
      <c r="D4" s="75"/>
      <c r="E4" s="76"/>
      <c r="F4" s="74"/>
      <c r="G4" s="75"/>
      <c r="H4" s="76"/>
      <c r="I4" s="74"/>
      <c r="J4" s="75"/>
      <c r="K4" s="76"/>
      <c r="L4" s="74"/>
      <c r="M4" s="75"/>
      <c r="N4" s="76"/>
      <c r="O4" s="80"/>
      <c r="P4" s="81"/>
      <c r="Q4" s="82"/>
      <c r="R4" s="86"/>
      <c r="S4" s="87"/>
      <c r="T4" s="88"/>
      <c r="U4" s="86"/>
      <c r="V4" s="87"/>
      <c r="W4" s="88"/>
      <c r="X4" s="86"/>
      <c r="Y4" s="87"/>
      <c r="Z4" s="88"/>
    </row>
    <row r="5" spans="1:26" ht="15.75" thickTop="1">
      <c r="A5" s="10" t="s">
        <v>13</v>
      </c>
      <c r="B5" s="11">
        <f>+'[1]2023 FPL'!B9</f>
        <v>14580</v>
      </c>
      <c r="C5" s="12">
        <f t="shared" ref="C5:C16" si="0">1+B5</f>
        <v>14581</v>
      </c>
      <c r="D5" s="13" t="s">
        <v>14</v>
      </c>
      <c r="E5" s="14">
        <f t="shared" ref="E5:E16" si="1">1.25*B5</f>
        <v>18225</v>
      </c>
      <c r="F5" s="12">
        <f t="shared" ref="F5:F16" si="2">1+E5</f>
        <v>18226</v>
      </c>
      <c r="G5" s="13" t="s">
        <v>14</v>
      </c>
      <c r="H5" s="14">
        <f t="shared" ref="H5:H16" si="3">1.5*B5</f>
        <v>21870</v>
      </c>
      <c r="I5" s="12">
        <f t="shared" ref="I5:I16" si="4">1+H5</f>
        <v>21871</v>
      </c>
      <c r="J5" s="13" t="s">
        <v>14</v>
      </c>
      <c r="K5" s="14">
        <f t="shared" ref="K5:K16" si="5">1.75*B5</f>
        <v>25515</v>
      </c>
      <c r="L5" s="12">
        <f t="shared" ref="L5:L16" si="6">1+K5</f>
        <v>25516</v>
      </c>
      <c r="M5" s="13" t="s">
        <v>14</v>
      </c>
      <c r="N5" s="14">
        <f t="shared" ref="N5:N16" si="7">2*B5</f>
        <v>29160</v>
      </c>
      <c r="O5" s="12">
        <f t="shared" ref="O5:O16" si="8">1+N5</f>
        <v>29161</v>
      </c>
      <c r="P5" s="13" t="s">
        <v>14</v>
      </c>
      <c r="Q5" s="14">
        <f t="shared" ref="Q5:Q16" si="9">2.25*B5</f>
        <v>32805</v>
      </c>
      <c r="R5" s="12">
        <f t="shared" ref="R5:R16" si="10">1+Q5</f>
        <v>32806</v>
      </c>
      <c r="S5" s="13" t="s">
        <v>14</v>
      </c>
      <c r="T5" s="14">
        <f t="shared" ref="T5:T16" si="11">2.5*B5</f>
        <v>36450</v>
      </c>
      <c r="U5" s="12">
        <f t="shared" ref="U5:U16" si="12">1+T5</f>
        <v>36451</v>
      </c>
      <c r="V5" s="13" t="s">
        <v>14</v>
      </c>
      <c r="W5" s="14">
        <f t="shared" ref="W5:W16" si="13">3*B5</f>
        <v>43740</v>
      </c>
      <c r="X5" s="12">
        <f t="shared" ref="X5:X16" si="14">1+W5</f>
        <v>43741</v>
      </c>
      <c r="Y5" s="15" t="s">
        <v>14</v>
      </c>
      <c r="Z5" s="16">
        <f t="shared" ref="Z5:Z16" si="15">4*B5</f>
        <v>58320</v>
      </c>
    </row>
    <row r="6" spans="1:26">
      <c r="A6" s="17" t="s">
        <v>15</v>
      </c>
      <c r="B6" s="18">
        <f>+'[1]2023 FPL'!B10</f>
        <v>19720</v>
      </c>
      <c r="C6" s="12">
        <f t="shared" si="0"/>
        <v>19721</v>
      </c>
      <c r="D6" s="13" t="s">
        <v>14</v>
      </c>
      <c r="E6" s="14">
        <f t="shared" si="1"/>
        <v>24650</v>
      </c>
      <c r="F6" s="12">
        <f t="shared" si="2"/>
        <v>24651</v>
      </c>
      <c r="G6" s="13" t="s">
        <v>14</v>
      </c>
      <c r="H6" s="14">
        <f t="shared" si="3"/>
        <v>29580</v>
      </c>
      <c r="I6" s="12">
        <f t="shared" si="4"/>
        <v>29581</v>
      </c>
      <c r="J6" s="13" t="s">
        <v>14</v>
      </c>
      <c r="K6" s="14">
        <f t="shared" si="5"/>
        <v>34510</v>
      </c>
      <c r="L6" s="12">
        <f t="shared" si="6"/>
        <v>34511</v>
      </c>
      <c r="M6" s="13" t="s">
        <v>14</v>
      </c>
      <c r="N6" s="14">
        <f t="shared" si="7"/>
        <v>39440</v>
      </c>
      <c r="O6" s="12">
        <f t="shared" si="8"/>
        <v>39441</v>
      </c>
      <c r="P6" s="13" t="s">
        <v>14</v>
      </c>
      <c r="Q6" s="14">
        <f t="shared" si="9"/>
        <v>44370</v>
      </c>
      <c r="R6" s="12">
        <f t="shared" si="10"/>
        <v>44371</v>
      </c>
      <c r="S6" s="13" t="s">
        <v>14</v>
      </c>
      <c r="T6" s="14">
        <f t="shared" si="11"/>
        <v>49300</v>
      </c>
      <c r="U6" s="12">
        <f t="shared" si="12"/>
        <v>49301</v>
      </c>
      <c r="V6" s="13" t="s">
        <v>14</v>
      </c>
      <c r="W6" s="14">
        <f t="shared" si="13"/>
        <v>59160</v>
      </c>
      <c r="X6" s="12">
        <f t="shared" si="14"/>
        <v>59161</v>
      </c>
      <c r="Y6" s="13" t="s">
        <v>14</v>
      </c>
      <c r="Z6" s="19">
        <f t="shared" si="15"/>
        <v>78880</v>
      </c>
    </row>
    <row r="7" spans="1:26">
      <c r="A7" s="17" t="s">
        <v>16</v>
      </c>
      <c r="B7" s="18">
        <f>+'[1]2023 FPL'!B11</f>
        <v>24860</v>
      </c>
      <c r="C7" s="12">
        <f t="shared" si="0"/>
        <v>24861</v>
      </c>
      <c r="D7" s="13" t="s">
        <v>14</v>
      </c>
      <c r="E7" s="14">
        <f t="shared" si="1"/>
        <v>31075</v>
      </c>
      <c r="F7" s="12">
        <f t="shared" si="2"/>
        <v>31076</v>
      </c>
      <c r="G7" s="13" t="s">
        <v>14</v>
      </c>
      <c r="H7" s="14">
        <f t="shared" si="3"/>
        <v>37290</v>
      </c>
      <c r="I7" s="12">
        <f t="shared" si="4"/>
        <v>37291</v>
      </c>
      <c r="J7" s="13" t="s">
        <v>14</v>
      </c>
      <c r="K7" s="14">
        <f t="shared" si="5"/>
        <v>43505</v>
      </c>
      <c r="L7" s="12">
        <f t="shared" si="6"/>
        <v>43506</v>
      </c>
      <c r="M7" s="13" t="s">
        <v>14</v>
      </c>
      <c r="N7" s="14">
        <f t="shared" si="7"/>
        <v>49720</v>
      </c>
      <c r="O7" s="12">
        <f t="shared" si="8"/>
        <v>49721</v>
      </c>
      <c r="P7" s="13" t="s">
        <v>14</v>
      </c>
      <c r="Q7" s="14">
        <f t="shared" si="9"/>
        <v>55935</v>
      </c>
      <c r="R7" s="12">
        <f t="shared" si="10"/>
        <v>55936</v>
      </c>
      <c r="S7" s="13" t="s">
        <v>14</v>
      </c>
      <c r="T7" s="14">
        <f t="shared" si="11"/>
        <v>62150</v>
      </c>
      <c r="U7" s="12">
        <f t="shared" si="12"/>
        <v>62151</v>
      </c>
      <c r="V7" s="13" t="s">
        <v>14</v>
      </c>
      <c r="W7" s="14">
        <f t="shared" si="13"/>
        <v>74580</v>
      </c>
      <c r="X7" s="12">
        <f t="shared" si="14"/>
        <v>74581</v>
      </c>
      <c r="Y7" s="13" t="s">
        <v>14</v>
      </c>
      <c r="Z7" s="19">
        <f t="shared" si="15"/>
        <v>99440</v>
      </c>
    </row>
    <row r="8" spans="1:26">
      <c r="A8" s="17" t="s">
        <v>17</v>
      </c>
      <c r="B8" s="18">
        <f>+'[1]2023 FPL'!B12</f>
        <v>30000</v>
      </c>
      <c r="C8" s="12">
        <f t="shared" si="0"/>
        <v>30001</v>
      </c>
      <c r="D8" s="13" t="s">
        <v>14</v>
      </c>
      <c r="E8" s="14">
        <f t="shared" si="1"/>
        <v>37500</v>
      </c>
      <c r="F8" s="12">
        <f t="shared" si="2"/>
        <v>37501</v>
      </c>
      <c r="G8" s="13" t="s">
        <v>14</v>
      </c>
      <c r="H8" s="14">
        <f t="shared" si="3"/>
        <v>45000</v>
      </c>
      <c r="I8" s="12">
        <f t="shared" si="4"/>
        <v>45001</v>
      </c>
      <c r="J8" s="13" t="s">
        <v>14</v>
      </c>
      <c r="K8" s="14">
        <f t="shared" si="5"/>
        <v>52500</v>
      </c>
      <c r="L8" s="12">
        <f t="shared" si="6"/>
        <v>52501</v>
      </c>
      <c r="M8" s="13" t="s">
        <v>14</v>
      </c>
      <c r="N8" s="14">
        <f t="shared" si="7"/>
        <v>60000</v>
      </c>
      <c r="O8" s="12">
        <f t="shared" si="8"/>
        <v>60001</v>
      </c>
      <c r="P8" s="13" t="s">
        <v>14</v>
      </c>
      <c r="Q8" s="14">
        <f t="shared" si="9"/>
        <v>67500</v>
      </c>
      <c r="R8" s="12">
        <f t="shared" si="10"/>
        <v>67501</v>
      </c>
      <c r="S8" s="13" t="s">
        <v>14</v>
      </c>
      <c r="T8" s="14">
        <f t="shared" si="11"/>
        <v>75000</v>
      </c>
      <c r="U8" s="12">
        <f t="shared" si="12"/>
        <v>75001</v>
      </c>
      <c r="V8" s="13" t="s">
        <v>14</v>
      </c>
      <c r="W8" s="14">
        <f t="shared" si="13"/>
        <v>90000</v>
      </c>
      <c r="X8" s="12">
        <f t="shared" si="14"/>
        <v>90001</v>
      </c>
      <c r="Y8" s="13" t="s">
        <v>14</v>
      </c>
      <c r="Z8" s="19">
        <f t="shared" si="15"/>
        <v>120000</v>
      </c>
    </row>
    <row r="9" spans="1:26">
      <c r="A9" s="17" t="s">
        <v>18</v>
      </c>
      <c r="B9" s="18">
        <f>+'[1]2023 FPL'!B13</f>
        <v>35140</v>
      </c>
      <c r="C9" s="12">
        <f t="shared" si="0"/>
        <v>35141</v>
      </c>
      <c r="D9" s="13" t="s">
        <v>14</v>
      </c>
      <c r="E9" s="14">
        <f t="shared" si="1"/>
        <v>43925</v>
      </c>
      <c r="F9" s="12">
        <f t="shared" si="2"/>
        <v>43926</v>
      </c>
      <c r="G9" s="13" t="s">
        <v>14</v>
      </c>
      <c r="H9" s="14">
        <f t="shared" si="3"/>
        <v>52710</v>
      </c>
      <c r="I9" s="12">
        <f t="shared" si="4"/>
        <v>52711</v>
      </c>
      <c r="J9" s="13" t="s">
        <v>14</v>
      </c>
      <c r="K9" s="14">
        <f t="shared" si="5"/>
        <v>61495</v>
      </c>
      <c r="L9" s="12">
        <f t="shared" si="6"/>
        <v>61496</v>
      </c>
      <c r="M9" s="13" t="s">
        <v>14</v>
      </c>
      <c r="N9" s="14">
        <f t="shared" si="7"/>
        <v>70280</v>
      </c>
      <c r="O9" s="12">
        <f t="shared" si="8"/>
        <v>70281</v>
      </c>
      <c r="P9" s="13" t="s">
        <v>14</v>
      </c>
      <c r="Q9" s="14">
        <f t="shared" si="9"/>
        <v>79065</v>
      </c>
      <c r="R9" s="12">
        <f t="shared" si="10"/>
        <v>79066</v>
      </c>
      <c r="S9" s="13" t="s">
        <v>14</v>
      </c>
      <c r="T9" s="14">
        <f t="shared" si="11"/>
        <v>87850</v>
      </c>
      <c r="U9" s="12">
        <f t="shared" si="12"/>
        <v>87851</v>
      </c>
      <c r="V9" s="13" t="s">
        <v>14</v>
      </c>
      <c r="W9" s="14">
        <f t="shared" si="13"/>
        <v>105420</v>
      </c>
      <c r="X9" s="12">
        <f t="shared" si="14"/>
        <v>105421</v>
      </c>
      <c r="Y9" s="13" t="s">
        <v>14</v>
      </c>
      <c r="Z9" s="19">
        <f t="shared" si="15"/>
        <v>140560</v>
      </c>
    </row>
    <row r="10" spans="1:26">
      <c r="A10" s="17" t="s">
        <v>19</v>
      </c>
      <c r="B10" s="18">
        <f>+'[1]2023 FPL'!B14</f>
        <v>40280</v>
      </c>
      <c r="C10" s="12">
        <f t="shared" si="0"/>
        <v>40281</v>
      </c>
      <c r="D10" s="13" t="s">
        <v>14</v>
      </c>
      <c r="E10" s="14">
        <f t="shared" si="1"/>
        <v>50350</v>
      </c>
      <c r="F10" s="12">
        <f t="shared" si="2"/>
        <v>50351</v>
      </c>
      <c r="G10" s="13" t="s">
        <v>14</v>
      </c>
      <c r="H10" s="14">
        <f t="shared" si="3"/>
        <v>60420</v>
      </c>
      <c r="I10" s="12">
        <f t="shared" si="4"/>
        <v>60421</v>
      </c>
      <c r="J10" s="13" t="s">
        <v>14</v>
      </c>
      <c r="K10" s="14">
        <f t="shared" si="5"/>
        <v>70490</v>
      </c>
      <c r="L10" s="12">
        <f t="shared" si="6"/>
        <v>70491</v>
      </c>
      <c r="M10" s="13" t="s">
        <v>14</v>
      </c>
      <c r="N10" s="14">
        <f t="shared" si="7"/>
        <v>80560</v>
      </c>
      <c r="O10" s="12">
        <f t="shared" si="8"/>
        <v>80561</v>
      </c>
      <c r="P10" s="13" t="s">
        <v>14</v>
      </c>
      <c r="Q10" s="14">
        <f t="shared" si="9"/>
        <v>90630</v>
      </c>
      <c r="R10" s="12">
        <f t="shared" si="10"/>
        <v>90631</v>
      </c>
      <c r="S10" s="13" t="s">
        <v>14</v>
      </c>
      <c r="T10" s="14">
        <f t="shared" si="11"/>
        <v>100700</v>
      </c>
      <c r="U10" s="12">
        <f t="shared" si="12"/>
        <v>100701</v>
      </c>
      <c r="V10" s="13" t="s">
        <v>14</v>
      </c>
      <c r="W10" s="14">
        <f t="shared" si="13"/>
        <v>120840</v>
      </c>
      <c r="X10" s="12">
        <f t="shared" si="14"/>
        <v>120841</v>
      </c>
      <c r="Y10" s="13" t="s">
        <v>14</v>
      </c>
      <c r="Z10" s="19">
        <f t="shared" si="15"/>
        <v>161120</v>
      </c>
    </row>
    <row r="11" spans="1:26">
      <c r="A11" s="17" t="s">
        <v>20</v>
      </c>
      <c r="B11" s="18">
        <f>+'[1]2023 FPL'!B15</f>
        <v>45420</v>
      </c>
      <c r="C11" s="12">
        <f t="shared" si="0"/>
        <v>45421</v>
      </c>
      <c r="D11" s="13" t="s">
        <v>14</v>
      </c>
      <c r="E11" s="14">
        <f t="shared" si="1"/>
        <v>56775</v>
      </c>
      <c r="F11" s="12">
        <f t="shared" si="2"/>
        <v>56776</v>
      </c>
      <c r="G11" s="13" t="s">
        <v>14</v>
      </c>
      <c r="H11" s="14">
        <f t="shared" si="3"/>
        <v>68130</v>
      </c>
      <c r="I11" s="12">
        <f t="shared" si="4"/>
        <v>68131</v>
      </c>
      <c r="J11" s="13" t="s">
        <v>14</v>
      </c>
      <c r="K11" s="14">
        <f t="shared" si="5"/>
        <v>79485</v>
      </c>
      <c r="L11" s="12">
        <f t="shared" si="6"/>
        <v>79486</v>
      </c>
      <c r="M11" s="13" t="s">
        <v>14</v>
      </c>
      <c r="N11" s="14">
        <f t="shared" si="7"/>
        <v>90840</v>
      </c>
      <c r="O11" s="12">
        <f t="shared" si="8"/>
        <v>90841</v>
      </c>
      <c r="P11" s="13" t="s">
        <v>14</v>
      </c>
      <c r="Q11" s="14">
        <f t="shared" si="9"/>
        <v>102195</v>
      </c>
      <c r="R11" s="12">
        <f t="shared" si="10"/>
        <v>102196</v>
      </c>
      <c r="S11" s="13" t="s">
        <v>14</v>
      </c>
      <c r="T11" s="14">
        <f t="shared" si="11"/>
        <v>113550</v>
      </c>
      <c r="U11" s="12">
        <f t="shared" si="12"/>
        <v>113551</v>
      </c>
      <c r="V11" s="13" t="s">
        <v>14</v>
      </c>
      <c r="W11" s="14">
        <f t="shared" si="13"/>
        <v>136260</v>
      </c>
      <c r="X11" s="12">
        <f t="shared" si="14"/>
        <v>136261</v>
      </c>
      <c r="Y11" s="13" t="s">
        <v>14</v>
      </c>
      <c r="Z11" s="19">
        <f t="shared" si="15"/>
        <v>181680</v>
      </c>
    </row>
    <row r="12" spans="1:26">
      <c r="A12" s="17" t="s">
        <v>21</v>
      </c>
      <c r="B12" s="18">
        <f>+'[1]2023 FPL'!B16</f>
        <v>50560</v>
      </c>
      <c r="C12" s="12">
        <f t="shared" si="0"/>
        <v>50561</v>
      </c>
      <c r="D12" s="13" t="s">
        <v>14</v>
      </c>
      <c r="E12" s="14">
        <f t="shared" si="1"/>
        <v>63200</v>
      </c>
      <c r="F12" s="12">
        <f t="shared" si="2"/>
        <v>63201</v>
      </c>
      <c r="G12" s="13" t="s">
        <v>14</v>
      </c>
      <c r="H12" s="14">
        <f t="shared" si="3"/>
        <v>75840</v>
      </c>
      <c r="I12" s="12">
        <f t="shared" si="4"/>
        <v>75841</v>
      </c>
      <c r="J12" s="13" t="s">
        <v>14</v>
      </c>
      <c r="K12" s="14">
        <f t="shared" si="5"/>
        <v>88480</v>
      </c>
      <c r="L12" s="12">
        <f t="shared" si="6"/>
        <v>88481</v>
      </c>
      <c r="M12" s="13" t="s">
        <v>14</v>
      </c>
      <c r="N12" s="14">
        <f t="shared" si="7"/>
        <v>101120</v>
      </c>
      <c r="O12" s="12">
        <f t="shared" si="8"/>
        <v>101121</v>
      </c>
      <c r="P12" s="13" t="s">
        <v>14</v>
      </c>
      <c r="Q12" s="14">
        <f t="shared" si="9"/>
        <v>113760</v>
      </c>
      <c r="R12" s="12">
        <f t="shared" si="10"/>
        <v>113761</v>
      </c>
      <c r="S12" s="13" t="s">
        <v>14</v>
      </c>
      <c r="T12" s="14">
        <f t="shared" si="11"/>
        <v>126400</v>
      </c>
      <c r="U12" s="12">
        <f t="shared" si="12"/>
        <v>126401</v>
      </c>
      <c r="V12" s="13" t="s">
        <v>14</v>
      </c>
      <c r="W12" s="14">
        <f t="shared" si="13"/>
        <v>151680</v>
      </c>
      <c r="X12" s="12">
        <f t="shared" si="14"/>
        <v>151681</v>
      </c>
      <c r="Y12" s="13" t="s">
        <v>14</v>
      </c>
      <c r="Z12" s="19">
        <f t="shared" si="15"/>
        <v>202240</v>
      </c>
    </row>
    <row r="13" spans="1:26">
      <c r="A13" s="17" t="s">
        <v>22</v>
      </c>
      <c r="B13" s="18">
        <f>+'[1]2023 FPL'!B17</f>
        <v>55700</v>
      </c>
      <c r="C13" s="20">
        <f t="shared" si="0"/>
        <v>55701</v>
      </c>
      <c r="D13" s="21" t="s">
        <v>14</v>
      </c>
      <c r="E13" s="22">
        <f t="shared" si="1"/>
        <v>69625</v>
      </c>
      <c r="F13" s="20">
        <f t="shared" si="2"/>
        <v>69626</v>
      </c>
      <c r="G13" s="21" t="s">
        <v>14</v>
      </c>
      <c r="H13" s="22">
        <f t="shared" si="3"/>
        <v>83550</v>
      </c>
      <c r="I13" s="20">
        <f t="shared" si="4"/>
        <v>83551</v>
      </c>
      <c r="J13" s="21" t="s">
        <v>14</v>
      </c>
      <c r="K13" s="22">
        <f t="shared" si="5"/>
        <v>97475</v>
      </c>
      <c r="L13" s="20">
        <f t="shared" si="6"/>
        <v>97476</v>
      </c>
      <c r="M13" s="21" t="s">
        <v>14</v>
      </c>
      <c r="N13" s="22">
        <f t="shared" si="7"/>
        <v>111400</v>
      </c>
      <c r="O13" s="20">
        <f t="shared" si="8"/>
        <v>111401</v>
      </c>
      <c r="P13" s="21" t="s">
        <v>14</v>
      </c>
      <c r="Q13" s="22">
        <f t="shared" si="9"/>
        <v>125325</v>
      </c>
      <c r="R13" s="20">
        <f t="shared" si="10"/>
        <v>125326</v>
      </c>
      <c r="S13" s="21" t="s">
        <v>14</v>
      </c>
      <c r="T13" s="22">
        <f t="shared" si="11"/>
        <v>139250</v>
      </c>
      <c r="U13" s="20">
        <f t="shared" si="12"/>
        <v>139251</v>
      </c>
      <c r="V13" s="21" t="s">
        <v>14</v>
      </c>
      <c r="W13" s="22">
        <f t="shared" si="13"/>
        <v>167100</v>
      </c>
      <c r="X13" s="20">
        <f t="shared" si="14"/>
        <v>167101</v>
      </c>
      <c r="Y13" s="21" t="s">
        <v>14</v>
      </c>
      <c r="Z13" s="23">
        <f t="shared" si="15"/>
        <v>222800</v>
      </c>
    </row>
    <row r="14" spans="1:26">
      <c r="A14" s="17" t="s">
        <v>23</v>
      </c>
      <c r="B14" s="18">
        <f>+'[1]2023 FPL'!B18</f>
        <v>60840</v>
      </c>
      <c r="C14" s="20">
        <f t="shared" si="0"/>
        <v>60841</v>
      </c>
      <c r="D14" s="21" t="s">
        <v>14</v>
      </c>
      <c r="E14" s="22">
        <f t="shared" si="1"/>
        <v>76050</v>
      </c>
      <c r="F14" s="20">
        <f t="shared" si="2"/>
        <v>76051</v>
      </c>
      <c r="G14" s="21" t="s">
        <v>14</v>
      </c>
      <c r="H14" s="22">
        <f t="shared" si="3"/>
        <v>91260</v>
      </c>
      <c r="I14" s="20">
        <f t="shared" si="4"/>
        <v>91261</v>
      </c>
      <c r="J14" s="21" t="s">
        <v>14</v>
      </c>
      <c r="K14" s="22">
        <f t="shared" si="5"/>
        <v>106470</v>
      </c>
      <c r="L14" s="20">
        <f t="shared" si="6"/>
        <v>106471</v>
      </c>
      <c r="M14" s="21" t="s">
        <v>14</v>
      </c>
      <c r="N14" s="22">
        <f t="shared" si="7"/>
        <v>121680</v>
      </c>
      <c r="O14" s="20">
        <f t="shared" si="8"/>
        <v>121681</v>
      </c>
      <c r="P14" s="21" t="s">
        <v>14</v>
      </c>
      <c r="Q14" s="22">
        <f t="shared" si="9"/>
        <v>136890</v>
      </c>
      <c r="R14" s="20">
        <f t="shared" si="10"/>
        <v>136891</v>
      </c>
      <c r="S14" s="21" t="s">
        <v>14</v>
      </c>
      <c r="T14" s="22">
        <f t="shared" si="11"/>
        <v>152100</v>
      </c>
      <c r="U14" s="20">
        <f t="shared" si="12"/>
        <v>152101</v>
      </c>
      <c r="V14" s="21" t="s">
        <v>14</v>
      </c>
      <c r="W14" s="22">
        <f t="shared" si="13"/>
        <v>182520</v>
      </c>
      <c r="X14" s="20">
        <f t="shared" si="14"/>
        <v>182521</v>
      </c>
      <c r="Y14" s="21" t="s">
        <v>14</v>
      </c>
      <c r="Z14" s="23">
        <f t="shared" si="15"/>
        <v>243360</v>
      </c>
    </row>
    <row r="15" spans="1:26">
      <c r="A15" s="17" t="s">
        <v>24</v>
      </c>
      <c r="B15" s="18">
        <f>+'[1]2023 FPL'!B19</f>
        <v>65980</v>
      </c>
      <c r="C15" s="20">
        <f t="shared" si="0"/>
        <v>65981</v>
      </c>
      <c r="D15" s="21" t="s">
        <v>14</v>
      </c>
      <c r="E15" s="22">
        <f t="shared" si="1"/>
        <v>82475</v>
      </c>
      <c r="F15" s="20">
        <f t="shared" si="2"/>
        <v>82476</v>
      </c>
      <c r="G15" s="21" t="s">
        <v>14</v>
      </c>
      <c r="H15" s="22">
        <f t="shared" si="3"/>
        <v>98970</v>
      </c>
      <c r="I15" s="20">
        <f t="shared" si="4"/>
        <v>98971</v>
      </c>
      <c r="J15" s="21" t="s">
        <v>14</v>
      </c>
      <c r="K15" s="22">
        <f t="shared" si="5"/>
        <v>115465</v>
      </c>
      <c r="L15" s="20">
        <f t="shared" si="6"/>
        <v>115466</v>
      </c>
      <c r="M15" s="21" t="s">
        <v>14</v>
      </c>
      <c r="N15" s="22">
        <f t="shared" si="7"/>
        <v>131960</v>
      </c>
      <c r="O15" s="20">
        <f t="shared" si="8"/>
        <v>131961</v>
      </c>
      <c r="P15" s="21" t="s">
        <v>14</v>
      </c>
      <c r="Q15" s="22">
        <f t="shared" si="9"/>
        <v>148455</v>
      </c>
      <c r="R15" s="20">
        <f t="shared" si="10"/>
        <v>148456</v>
      </c>
      <c r="S15" s="21" t="s">
        <v>14</v>
      </c>
      <c r="T15" s="22">
        <f t="shared" si="11"/>
        <v>164950</v>
      </c>
      <c r="U15" s="20">
        <f t="shared" si="12"/>
        <v>164951</v>
      </c>
      <c r="V15" s="21" t="s">
        <v>14</v>
      </c>
      <c r="W15" s="22">
        <f t="shared" si="13"/>
        <v>197940</v>
      </c>
      <c r="X15" s="20">
        <f t="shared" si="14"/>
        <v>197941</v>
      </c>
      <c r="Y15" s="21" t="s">
        <v>14</v>
      </c>
      <c r="Z15" s="23">
        <f t="shared" si="15"/>
        <v>263920</v>
      </c>
    </row>
    <row r="16" spans="1:26" ht="15.75" thickBot="1">
      <c r="A16" s="24" t="s">
        <v>25</v>
      </c>
      <c r="B16" s="25">
        <f>+'[1]2023 FPL'!B20</f>
        <v>71120</v>
      </c>
      <c r="C16" s="26">
        <f t="shared" si="0"/>
        <v>71121</v>
      </c>
      <c r="D16" s="27" t="s">
        <v>14</v>
      </c>
      <c r="E16" s="28">
        <f t="shared" si="1"/>
        <v>88900</v>
      </c>
      <c r="F16" s="26">
        <f t="shared" si="2"/>
        <v>88901</v>
      </c>
      <c r="G16" s="27" t="s">
        <v>14</v>
      </c>
      <c r="H16" s="28">
        <f t="shared" si="3"/>
        <v>106680</v>
      </c>
      <c r="I16" s="26">
        <f t="shared" si="4"/>
        <v>106681</v>
      </c>
      <c r="J16" s="27" t="s">
        <v>14</v>
      </c>
      <c r="K16" s="28">
        <f t="shared" si="5"/>
        <v>124460</v>
      </c>
      <c r="L16" s="26">
        <f t="shared" si="6"/>
        <v>124461</v>
      </c>
      <c r="M16" s="27" t="s">
        <v>14</v>
      </c>
      <c r="N16" s="28">
        <f t="shared" si="7"/>
        <v>142240</v>
      </c>
      <c r="O16" s="26">
        <f t="shared" si="8"/>
        <v>142241</v>
      </c>
      <c r="P16" s="27" t="s">
        <v>14</v>
      </c>
      <c r="Q16" s="28">
        <f t="shared" si="9"/>
        <v>160020</v>
      </c>
      <c r="R16" s="26">
        <f t="shared" si="10"/>
        <v>160021</v>
      </c>
      <c r="S16" s="27" t="s">
        <v>14</v>
      </c>
      <c r="T16" s="28">
        <f t="shared" si="11"/>
        <v>177800</v>
      </c>
      <c r="U16" s="26">
        <f t="shared" si="12"/>
        <v>177801</v>
      </c>
      <c r="V16" s="27" t="s">
        <v>14</v>
      </c>
      <c r="W16" s="28">
        <f t="shared" si="13"/>
        <v>213360</v>
      </c>
      <c r="X16" s="26">
        <f t="shared" si="14"/>
        <v>213361</v>
      </c>
      <c r="Y16" s="27" t="s">
        <v>14</v>
      </c>
      <c r="Z16" s="29">
        <f t="shared" si="15"/>
        <v>284480</v>
      </c>
    </row>
    <row r="17" spans="1:26" ht="16.5" thickTop="1">
      <c r="A17" s="30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32"/>
      <c r="R17" s="32"/>
      <c r="S17" s="33"/>
      <c r="T17" s="33"/>
      <c r="U17" s="33"/>
      <c r="V17" s="33"/>
      <c r="W17" s="33"/>
      <c r="X17" s="33"/>
      <c r="Y17" s="33"/>
      <c r="Z17" s="34"/>
    </row>
    <row r="18" spans="1:26" ht="15.75">
      <c r="A18" s="35"/>
      <c r="B18" s="36" t="s">
        <v>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3"/>
      <c r="T18" s="33"/>
      <c r="U18" s="33"/>
      <c r="V18" s="33"/>
      <c r="W18" s="33"/>
      <c r="X18" s="33"/>
      <c r="Y18" s="33"/>
      <c r="Z18" s="34"/>
    </row>
    <row r="19" spans="1:26" ht="15.7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26" ht="15.75">
      <c r="A20" s="38" t="s">
        <v>28</v>
      </c>
      <c r="B20" s="38"/>
      <c r="D20" s="38" t="s">
        <v>29</v>
      </c>
      <c r="F20" s="37"/>
      <c r="G20" s="37"/>
      <c r="H20" s="37"/>
      <c r="J20" s="38"/>
      <c r="K20" s="37"/>
      <c r="L20" s="37"/>
      <c r="M20" s="37"/>
      <c r="N20" s="37"/>
      <c r="O20" s="37"/>
    </row>
    <row r="21" spans="1:26" ht="15.75">
      <c r="A21" s="39" t="s">
        <v>30</v>
      </c>
      <c r="B21" s="38"/>
      <c r="C21" s="38"/>
      <c r="D21" s="38"/>
      <c r="E21" s="39" t="s">
        <v>31</v>
      </c>
      <c r="F21" s="37"/>
      <c r="G21" s="37"/>
      <c r="H21" s="37"/>
      <c r="I21" s="38"/>
      <c r="J21" s="39"/>
      <c r="K21" s="37"/>
      <c r="L21" s="37"/>
      <c r="M21" s="37"/>
      <c r="N21" s="37"/>
      <c r="O21" s="37"/>
    </row>
    <row r="22" spans="1:26" ht="15.75">
      <c r="A22" s="39" t="s">
        <v>32</v>
      </c>
      <c r="B22" s="38"/>
      <c r="C22" s="38"/>
      <c r="D22" s="38"/>
      <c r="E22" s="39" t="s">
        <v>31</v>
      </c>
      <c r="F22" s="37"/>
      <c r="G22" s="37"/>
      <c r="H22" s="37"/>
      <c r="I22" s="38"/>
      <c r="J22" s="39"/>
      <c r="K22" s="37"/>
      <c r="L22" s="37"/>
      <c r="M22" s="37"/>
      <c r="N22" s="37"/>
      <c r="O22" s="37"/>
    </row>
    <row r="23" spans="1:26" ht="15.75">
      <c r="A23" s="39" t="s">
        <v>33</v>
      </c>
      <c r="B23" s="38"/>
      <c r="C23" s="38"/>
      <c r="D23" s="38"/>
      <c r="E23" s="39" t="s">
        <v>31</v>
      </c>
      <c r="F23" s="37"/>
      <c r="G23" s="37"/>
      <c r="H23" s="37"/>
      <c r="I23" s="38"/>
      <c r="J23" s="39"/>
      <c r="K23" s="37"/>
      <c r="L23" s="37"/>
      <c r="M23" s="37"/>
      <c r="N23" s="37"/>
      <c r="O23" s="37"/>
    </row>
    <row r="24" spans="1:26" ht="15.75">
      <c r="A24" s="39" t="s">
        <v>34</v>
      </c>
      <c r="B24" s="38"/>
      <c r="C24" s="38"/>
      <c r="D24" s="38"/>
      <c r="E24" s="39" t="s">
        <v>31</v>
      </c>
      <c r="F24" s="37"/>
      <c r="G24" s="37"/>
      <c r="H24" s="37"/>
      <c r="I24" s="38"/>
      <c r="J24" s="39"/>
      <c r="K24" s="37"/>
      <c r="L24" s="37"/>
      <c r="M24" s="37"/>
      <c r="N24" s="37"/>
      <c r="O24" s="37"/>
    </row>
    <row r="25" spans="1:26" ht="15.75">
      <c r="A25" s="39" t="s">
        <v>35</v>
      </c>
      <c r="B25" s="37"/>
      <c r="C25" s="37"/>
      <c r="D25" s="37"/>
      <c r="E25" s="39" t="s">
        <v>31</v>
      </c>
      <c r="F25" s="37"/>
      <c r="G25" s="37"/>
      <c r="H25" s="37"/>
      <c r="I25" s="37"/>
      <c r="J25" s="39"/>
      <c r="K25" s="37"/>
      <c r="L25" s="37"/>
      <c r="M25" s="37"/>
      <c r="N25" s="37"/>
      <c r="O25" s="37"/>
    </row>
    <row r="26" spans="1:26" ht="15.75">
      <c r="A26" s="39" t="s">
        <v>36</v>
      </c>
      <c r="B26" s="37"/>
      <c r="C26" s="37"/>
      <c r="D26" s="37"/>
      <c r="E26" s="39" t="s">
        <v>37</v>
      </c>
      <c r="F26" s="37"/>
      <c r="G26" s="37"/>
      <c r="H26" s="37" t="s">
        <v>38</v>
      </c>
      <c r="I26" s="37"/>
      <c r="J26" s="39"/>
      <c r="K26" s="37"/>
      <c r="L26" s="37"/>
      <c r="M26" s="37"/>
      <c r="N26" s="37"/>
      <c r="O26" s="37"/>
    </row>
    <row r="27" spans="1:26" ht="15.75">
      <c r="A27" s="39" t="s">
        <v>39</v>
      </c>
      <c r="B27" s="37"/>
      <c r="C27" s="37"/>
      <c r="D27" s="37"/>
      <c r="E27" s="39" t="s">
        <v>37</v>
      </c>
      <c r="F27" s="37"/>
      <c r="G27" s="37"/>
      <c r="H27" s="37"/>
      <c r="I27" s="37"/>
      <c r="J27" s="39"/>
      <c r="K27" s="37"/>
      <c r="L27" s="37"/>
      <c r="M27" s="37"/>
      <c r="N27" s="37"/>
      <c r="O27" s="37"/>
    </row>
    <row r="28" spans="1:26" ht="15.75">
      <c r="A28" s="39" t="s">
        <v>40</v>
      </c>
      <c r="B28" s="37"/>
      <c r="C28" s="37"/>
      <c r="D28" s="37"/>
      <c r="E28" s="39" t="s">
        <v>41</v>
      </c>
      <c r="F28" s="37"/>
      <c r="G28" s="37"/>
      <c r="H28" s="37"/>
      <c r="I28" s="37"/>
      <c r="J28" s="39"/>
      <c r="K28" s="37"/>
      <c r="L28" s="37"/>
      <c r="M28" s="37"/>
      <c r="N28" s="37"/>
      <c r="O28" s="37"/>
    </row>
    <row r="29" spans="1:26" ht="15.75">
      <c r="A29" s="39" t="s">
        <v>42</v>
      </c>
      <c r="B29" s="37"/>
      <c r="C29" s="37"/>
      <c r="D29" s="37"/>
      <c r="E29" s="39" t="s">
        <v>43</v>
      </c>
      <c r="F29" s="37"/>
      <c r="G29" s="37"/>
      <c r="H29" s="37"/>
      <c r="I29" s="37"/>
      <c r="J29" s="39"/>
      <c r="K29" s="37"/>
      <c r="L29" s="37"/>
      <c r="M29" s="37"/>
      <c r="N29" s="37"/>
      <c r="O29" s="37"/>
    </row>
    <row r="30" spans="1:26" ht="15.75">
      <c r="A30" s="39"/>
      <c r="B30" s="37"/>
      <c r="C30" s="37"/>
      <c r="D30" s="37"/>
      <c r="E30" s="39"/>
      <c r="F30" s="37"/>
      <c r="G30" s="37"/>
      <c r="H30" s="37"/>
      <c r="I30" s="37"/>
      <c r="J30" s="39"/>
      <c r="K30" s="37"/>
      <c r="L30" s="37"/>
      <c r="M30" s="37"/>
      <c r="N30" s="37"/>
      <c r="O30" s="37"/>
    </row>
    <row r="31" spans="1:26" ht="15.75">
      <c r="A31" s="39"/>
      <c r="B31" s="37"/>
      <c r="C31" s="37"/>
      <c r="D31" s="37"/>
      <c r="E31" s="39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26" ht="15.75">
      <c r="A32" s="39"/>
      <c r="B32" s="37"/>
      <c r="C32" s="37"/>
      <c r="D32" s="37"/>
      <c r="E32" s="39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26" ht="15.75">
      <c r="A33" s="39"/>
      <c r="B33" s="37"/>
      <c r="C33" s="37"/>
      <c r="D33" s="37"/>
      <c r="E33" s="39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26" ht="15.75">
      <c r="A34" s="39"/>
      <c r="B34" s="37"/>
      <c r="C34" s="37"/>
      <c r="D34" s="37"/>
      <c r="E34" s="39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26" ht="15.75">
      <c r="A35" s="40"/>
      <c r="B35" s="41"/>
      <c r="C35" s="41"/>
      <c r="D35" s="41"/>
      <c r="E35" s="39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6" ht="15.75">
      <c r="A36" s="67" t="s">
        <v>44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"/>
      <c r="Z36" s="7"/>
    </row>
    <row r="37" spans="1:26">
      <c r="A37" s="8" t="s">
        <v>2</v>
      </c>
      <c r="B37" s="69" t="s">
        <v>3</v>
      </c>
      <c r="C37" s="71" t="s">
        <v>4</v>
      </c>
      <c r="D37" s="72"/>
      <c r="E37" s="73"/>
      <c r="F37" s="71" t="s">
        <v>5</v>
      </c>
      <c r="G37" s="72"/>
      <c r="H37" s="73"/>
      <c r="I37" s="71" t="s">
        <v>6</v>
      </c>
      <c r="J37" s="72"/>
      <c r="K37" s="73"/>
      <c r="L37" s="71" t="s">
        <v>7</v>
      </c>
      <c r="M37" s="72"/>
      <c r="N37" s="73"/>
      <c r="O37" s="77" t="s">
        <v>8</v>
      </c>
      <c r="P37" s="78"/>
      <c r="Q37" s="79"/>
      <c r="R37" s="83" t="s">
        <v>9</v>
      </c>
      <c r="S37" s="84"/>
      <c r="T37" s="85"/>
      <c r="U37" s="83" t="s">
        <v>10</v>
      </c>
      <c r="V37" s="84"/>
      <c r="W37" s="85"/>
      <c r="X37" s="89" t="s">
        <v>11</v>
      </c>
      <c r="Y37" s="90"/>
      <c r="Z37" s="91"/>
    </row>
    <row r="38" spans="1:26" ht="15.75" thickBot="1">
      <c r="A38" s="9" t="s">
        <v>12</v>
      </c>
      <c r="B38" s="70"/>
      <c r="C38" s="74"/>
      <c r="D38" s="75"/>
      <c r="E38" s="76"/>
      <c r="F38" s="74"/>
      <c r="G38" s="75"/>
      <c r="H38" s="76"/>
      <c r="I38" s="74"/>
      <c r="J38" s="75"/>
      <c r="K38" s="76"/>
      <c r="L38" s="74"/>
      <c r="M38" s="75"/>
      <c r="N38" s="76"/>
      <c r="O38" s="80"/>
      <c r="P38" s="81"/>
      <c r="Q38" s="82"/>
      <c r="R38" s="86"/>
      <c r="S38" s="87"/>
      <c r="T38" s="88"/>
      <c r="U38" s="86"/>
      <c r="V38" s="87"/>
      <c r="W38" s="88"/>
      <c r="X38" s="86"/>
      <c r="Y38" s="87"/>
      <c r="Z38" s="88"/>
    </row>
    <row r="39" spans="1:26" ht="15.75" thickTop="1">
      <c r="A39" s="10" t="s">
        <v>13</v>
      </c>
      <c r="B39" s="42">
        <f>+B5/12</f>
        <v>1215</v>
      </c>
      <c r="C39" s="43">
        <f t="shared" ref="C39:C50" si="16">1+B39</f>
        <v>1216</v>
      </c>
      <c r="D39" s="15" t="s">
        <v>14</v>
      </c>
      <c r="E39" s="44">
        <f t="shared" ref="E39:E50" si="17">E5/12</f>
        <v>1518.75</v>
      </c>
      <c r="F39" s="43">
        <f t="shared" ref="F39:F50" si="18">1+E39</f>
        <v>1519.75</v>
      </c>
      <c r="G39" s="15" t="s">
        <v>14</v>
      </c>
      <c r="H39" s="44">
        <f t="shared" ref="H39:H50" si="19">H5/12</f>
        <v>1822.5</v>
      </c>
      <c r="I39" s="43">
        <f t="shared" ref="I39:I50" si="20">1+H39</f>
        <v>1823.5</v>
      </c>
      <c r="J39" s="15" t="s">
        <v>14</v>
      </c>
      <c r="K39" s="44">
        <f t="shared" ref="K39:K50" si="21">K5/12</f>
        <v>2126.25</v>
      </c>
      <c r="L39" s="43">
        <f t="shared" ref="L39:L50" si="22">1+K39</f>
        <v>2127.25</v>
      </c>
      <c r="M39" s="15" t="s">
        <v>14</v>
      </c>
      <c r="N39" s="44">
        <f t="shared" ref="N39:N50" si="23">N5/12</f>
        <v>2430</v>
      </c>
      <c r="O39" s="43">
        <f t="shared" ref="O39:O50" si="24">1+N39</f>
        <v>2431</v>
      </c>
      <c r="P39" s="15" t="s">
        <v>14</v>
      </c>
      <c r="Q39" s="44">
        <f t="shared" ref="Q39:Q50" si="25">Q5/12</f>
        <v>2733.75</v>
      </c>
      <c r="R39" s="43">
        <f t="shared" ref="R39:R50" si="26">1+Q39</f>
        <v>2734.75</v>
      </c>
      <c r="S39" s="15" t="s">
        <v>14</v>
      </c>
      <c r="T39" s="44">
        <f t="shared" ref="T39:T50" si="27">T5/12</f>
        <v>3037.5</v>
      </c>
      <c r="U39" s="43">
        <f t="shared" ref="U39:U50" si="28">1+T39</f>
        <v>3038.5</v>
      </c>
      <c r="V39" s="15" t="s">
        <v>14</v>
      </c>
      <c r="W39" s="44">
        <f t="shared" ref="W39:W50" si="29">W5/12</f>
        <v>3645</v>
      </c>
      <c r="X39" s="43">
        <f t="shared" ref="X39:X50" si="30">1+W39</f>
        <v>3646</v>
      </c>
      <c r="Y39" s="15" t="s">
        <v>14</v>
      </c>
      <c r="Z39" s="44">
        <f t="shared" ref="Z39:Z50" si="31">Z5/12</f>
        <v>4860</v>
      </c>
    </row>
    <row r="40" spans="1:26">
      <c r="A40" s="17" t="s">
        <v>15</v>
      </c>
      <c r="B40" s="45">
        <f>B6/12</f>
        <v>1643.3333333333333</v>
      </c>
      <c r="C40" s="46">
        <f t="shared" si="16"/>
        <v>1644.3333333333333</v>
      </c>
      <c r="D40" s="13" t="s">
        <v>14</v>
      </c>
      <c r="E40" s="47">
        <f t="shared" si="17"/>
        <v>2054.1666666666665</v>
      </c>
      <c r="F40" s="46">
        <f t="shared" si="18"/>
        <v>2055.1666666666665</v>
      </c>
      <c r="G40" s="13" t="s">
        <v>14</v>
      </c>
      <c r="H40" s="47">
        <f t="shared" si="19"/>
        <v>2465</v>
      </c>
      <c r="I40" s="46">
        <f t="shared" si="20"/>
        <v>2466</v>
      </c>
      <c r="J40" s="13" t="s">
        <v>14</v>
      </c>
      <c r="K40" s="47">
        <f t="shared" si="21"/>
        <v>2875.8333333333335</v>
      </c>
      <c r="L40" s="46">
        <f t="shared" si="22"/>
        <v>2876.8333333333335</v>
      </c>
      <c r="M40" s="13" t="s">
        <v>14</v>
      </c>
      <c r="N40" s="47">
        <f t="shared" si="23"/>
        <v>3286.6666666666665</v>
      </c>
      <c r="O40" s="46">
        <f t="shared" si="24"/>
        <v>3287.6666666666665</v>
      </c>
      <c r="P40" s="13" t="s">
        <v>14</v>
      </c>
      <c r="Q40" s="47">
        <f t="shared" si="25"/>
        <v>3697.5</v>
      </c>
      <c r="R40" s="46">
        <f t="shared" si="26"/>
        <v>3698.5</v>
      </c>
      <c r="S40" s="13" t="s">
        <v>14</v>
      </c>
      <c r="T40" s="47">
        <f t="shared" si="27"/>
        <v>4108.333333333333</v>
      </c>
      <c r="U40" s="46">
        <f t="shared" si="28"/>
        <v>4109.333333333333</v>
      </c>
      <c r="V40" s="13" t="s">
        <v>14</v>
      </c>
      <c r="W40" s="47">
        <f t="shared" si="29"/>
        <v>4930</v>
      </c>
      <c r="X40" s="46">
        <f t="shared" si="30"/>
        <v>4931</v>
      </c>
      <c r="Y40" s="13" t="s">
        <v>14</v>
      </c>
      <c r="Z40" s="47">
        <f t="shared" si="31"/>
        <v>6573.333333333333</v>
      </c>
    </row>
    <row r="41" spans="1:26">
      <c r="A41" s="17" t="s">
        <v>16</v>
      </c>
      <c r="B41" s="45">
        <f t="shared" ref="B41:B50" si="32">B7/12</f>
        <v>2071.6666666666665</v>
      </c>
      <c r="C41" s="46">
        <f t="shared" si="16"/>
        <v>2072.6666666666665</v>
      </c>
      <c r="D41" s="13" t="s">
        <v>14</v>
      </c>
      <c r="E41" s="47">
        <f t="shared" si="17"/>
        <v>2589.5833333333335</v>
      </c>
      <c r="F41" s="46">
        <f t="shared" si="18"/>
        <v>2590.5833333333335</v>
      </c>
      <c r="G41" s="13" t="s">
        <v>14</v>
      </c>
      <c r="H41" s="47">
        <f t="shared" si="19"/>
        <v>3107.5</v>
      </c>
      <c r="I41" s="46">
        <f t="shared" si="20"/>
        <v>3108.5</v>
      </c>
      <c r="J41" s="13" t="s">
        <v>14</v>
      </c>
      <c r="K41" s="47">
        <f t="shared" si="21"/>
        <v>3625.4166666666665</v>
      </c>
      <c r="L41" s="46">
        <f t="shared" si="22"/>
        <v>3626.4166666666665</v>
      </c>
      <c r="M41" s="13" t="s">
        <v>14</v>
      </c>
      <c r="N41" s="47">
        <f t="shared" si="23"/>
        <v>4143.333333333333</v>
      </c>
      <c r="O41" s="46">
        <f t="shared" si="24"/>
        <v>4144.333333333333</v>
      </c>
      <c r="P41" s="13" t="s">
        <v>14</v>
      </c>
      <c r="Q41" s="47">
        <f t="shared" si="25"/>
        <v>4661.25</v>
      </c>
      <c r="R41" s="46">
        <f t="shared" si="26"/>
        <v>4662.25</v>
      </c>
      <c r="S41" s="13" t="s">
        <v>14</v>
      </c>
      <c r="T41" s="47">
        <f t="shared" si="27"/>
        <v>5179.166666666667</v>
      </c>
      <c r="U41" s="46">
        <f t="shared" si="28"/>
        <v>5180.166666666667</v>
      </c>
      <c r="V41" s="13" t="s">
        <v>14</v>
      </c>
      <c r="W41" s="47">
        <f t="shared" si="29"/>
        <v>6215</v>
      </c>
      <c r="X41" s="46">
        <f t="shared" si="30"/>
        <v>6216</v>
      </c>
      <c r="Y41" s="13" t="s">
        <v>14</v>
      </c>
      <c r="Z41" s="47">
        <f t="shared" si="31"/>
        <v>8286.6666666666661</v>
      </c>
    </row>
    <row r="42" spans="1:26">
      <c r="A42" s="17" t="s">
        <v>17</v>
      </c>
      <c r="B42" s="45">
        <f t="shared" si="32"/>
        <v>2500</v>
      </c>
      <c r="C42" s="46">
        <f t="shared" si="16"/>
        <v>2501</v>
      </c>
      <c r="D42" s="13" t="s">
        <v>14</v>
      </c>
      <c r="E42" s="47">
        <f t="shared" si="17"/>
        <v>3125</v>
      </c>
      <c r="F42" s="46">
        <f t="shared" si="18"/>
        <v>3126</v>
      </c>
      <c r="G42" s="13" t="s">
        <v>14</v>
      </c>
      <c r="H42" s="47">
        <f t="shared" si="19"/>
        <v>3750</v>
      </c>
      <c r="I42" s="46">
        <f t="shared" si="20"/>
        <v>3751</v>
      </c>
      <c r="J42" s="13" t="s">
        <v>14</v>
      </c>
      <c r="K42" s="47">
        <f t="shared" si="21"/>
        <v>4375</v>
      </c>
      <c r="L42" s="46">
        <f t="shared" si="22"/>
        <v>4376</v>
      </c>
      <c r="M42" s="13" t="s">
        <v>14</v>
      </c>
      <c r="N42" s="47">
        <f t="shared" si="23"/>
        <v>5000</v>
      </c>
      <c r="O42" s="46">
        <f t="shared" si="24"/>
        <v>5001</v>
      </c>
      <c r="P42" s="13" t="s">
        <v>14</v>
      </c>
      <c r="Q42" s="47">
        <f t="shared" si="25"/>
        <v>5625</v>
      </c>
      <c r="R42" s="46">
        <f t="shared" si="26"/>
        <v>5626</v>
      </c>
      <c r="S42" s="13" t="s">
        <v>14</v>
      </c>
      <c r="T42" s="47">
        <f t="shared" si="27"/>
        <v>6250</v>
      </c>
      <c r="U42" s="46">
        <f t="shared" si="28"/>
        <v>6251</v>
      </c>
      <c r="V42" s="13" t="s">
        <v>14</v>
      </c>
      <c r="W42" s="47">
        <f t="shared" si="29"/>
        <v>7500</v>
      </c>
      <c r="X42" s="46">
        <f t="shared" si="30"/>
        <v>7501</v>
      </c>
      <c r="Y42" s="13" t="s">
        <v>14</v>
      </c>
      <c r="Z42" s="47">
        <f t="shared" si="31"/>
        <v>10000</v>
      </c>
    </row>
    <row r="43" spans="1:26">
      <c r="A43" s="17" t="s">
        <v>18</v>
      </c>
      <c r="B43" s="45">
        <f t="shared" si="32"/>
        <v>2928.3333333333335</v>
      </c>
      <c r="C43" s="46">
        <f t="shared" si="16"/>
        <v>2929.3333333333335</v>
      </c>
      <c r="D43" s="13" t="s">
        <v>14</v>
      </c>
      <c r="E43" s="47">
        <f t="shared" si="17"/>
        <v>3660.4166666666665</v>
      </c>
      <c r="F43" s="46">
        <f t="shared" si="18"/>
        <v>3661.4166666666665</v>
      </c>
      <c r="G43" s="13" t="s">
        <v>14</v>
      </c>
      <c r="H43" s="47">
        <f t="shared" si="19"/>
        <v>4392.5</v>
      </c>
      <c r="I43" s="46">
        <f t="shared" si="20"/>
        <v>4393.5</v>
      </c>
      <c r="J43" s="13" t="s">
        <v>14</v>
      </c>
      <c r="K43" s="47">
        <f t="shared" si="21"/>
        <v>5124.583333333333</v>
      </c>
      <c r="L43" s="46">
        <f t="shared" si="22"/>
        <v>5125.583333333333</v>
      </c>
      <c r="M43" s="13" t="s">
        <v>14</v>
      </c>
      <c r="N43" s="47">
        <f t="shared" si="23"/>
        <v>5856.666666666667</v>
      </c>
      <c r="O43" s="46">
        <f t="shared" si="24"/>
        <v>5857.666666666667</v>
      </c>
      <c r="P43" s="13" t="s">
        <v>14</v>
      </c>
      <c r="Q43" s="47">
        <f t="shared" si="25"/>
        <v>6588.75</v>
      </c>
      <c r="R43" s="46">
        <f t="shared" si="26"/>
        <v>6589.75</v>
      </c>
      <c r="S43" s="13" t="s">
        <v>14</v>
      </c>
      <c r="T43" s="47">
        <f t="shared" si="27"/>
        <v>7320.833333333333</v>
      </c>
      <c r="U43" s="46">
        <f t="shared" si="28"/>
        <v>7321.833333333333</v>
      </c>
      <c r="V43" s="13" t="s">
        <v>14</v>
      </c>
      <c r="W43" s="47">
        <f t="shared" si="29"/>
        <v>8785</v>
      </c>
      <c r="X43" s="46">
        <f t="shared" si="30"/>
        <v>8786</v>
      </c>
      <c r="Y43" s="13" t="s">
        <v>14</v>
      </c>
      <c r="Z43" s="47">
        <f t="shared" si="31"/>
        <v>11713.333333333334</v>
      </c>
    </row>
    <row r="44" spans="1:26">
      <c r="A44" s="17" t="s">
        <v>19</v>
      </c>
      <c r="B44" s="45">
        <f t="shared" si="32"/>
        <v>3356.6666666666665</v>
      </c>
      <c r="C44" s="46">
        <f t="shared" si="16"/>
        <v>3357.6666666666665</v>
      </c>
      <c r="D44" s="13" t="s">
        <v>14</v>
      </c>
      <c r="E44" s="47">
        <f t="shared" si="17"/>
        <v>4195.833333333333</v>
      </c>
      <c r="F44" s="46">
        <f t="shared" si="18"/>
        <v>4196.833333333333</v>
      </c>
      <c r="G44" s="13" t="s">
        <v>14</v>
      </c>
      <c r="H44" s="47">
        <f t="shared" si="19"/>
        <v>5035</v>
      </c>
      <c r="I44" s="46">
        <f t="shared" si="20"/>
        <v>5036</v>
      </c>
      <c r="J44" s="13" t="s">
        <v>14</v>
      </c>
      <c r="K44" s="47">
        <f t="shared" si="21"/>
        <v>5874.166666666667</v>
      </c>
      <c r="L44" s="46">
        <f t="shared" si="22"/>
        <v>5875.166666666667</v>
      </c>
      <c r="M44" s="13" t="s">
        <v>14</v>
      </c>
      <c r="N44" s="47">
        <f t="shared" si="23"/>
        <v>6713.333333333333</v>
      </c>
      <c r="O44" s="46">
        <f t="shared" si="24"/>
        <v>6714.333333333333</v>
      </c>
      <c r="P44" s="13" t="s">
        <v>14</v>
      </c>
      <c r="Q44" s="47">
        <f t="shared" si="25"/>
        <v>7552.5</v>
      </c>
      <c r="R44" s="46">
        <f t="shared" si="26"/>
        <v>7553.5</v>
      </c>
      <c r="S44" s="13" t="s">
        <v>14</v>
      </c>
      <c r="T44" s="47">
        <f t="shared" si="27"/>
        <v>8391.6666666666661</v>
      </c>
      <c r="U44" s="46">
        <f t="shared" si="28"/>
        <v>8392.6666666666661</v>
      </c>
      <c r="V44" s="13" t="s">
        <v>14</v>
      </c>
      <c r="W44" s="47">
        <f t="shared" si="29"/>
        <v>10070</v>
      </c>
      <c r="X44" s="46">
        <f t="shared" si="30"/>
        <v>10071</v>
      </c>
      <c r="Y44" s="13" t="s">
        <v>14</v>
      </c>
      <c r="Z44" s="47">
        <f t="shared" si="31"/>
        <v>13426.666666666666</v>
      </c>
    </row>
    <row r="45" spans="1:26">
      <c r="A45" s="17" t="s">
        <v>20</v>
      </c>
      <c r="B45" s="45">
        <f t="shared" si="32"/>
        <v>3785</v>
      </c>
      <c r="C45" s="46">
        <f t="shared" si="16"/>
        <v>3786</v>
      </c>
      <c r="D45" s="13" t="s">
        <v>14</v>
      </c>
      <c r="E45" s="47">
        <f t="shared" si="17"/>
        <v>4731.25</v>
      </c>
      <c r="F45" s="46">
        <f t="shared" si="18"/>
        <v>4732.25</v>
      </c>
      <c r="G45" s="13" t="s">
        <v>14</v>
      </c>
      <c r="H45" s="47">
        <f t="shared" si="19"/>
        <v>5677.5</v>
      </c>
      <c r="I45" s="46">
        <f t="shared" si="20"/>
        <v>5678.5</v>
      </c>
      <c r="J45" s="13" t="s">
        <v>14</v>
      </c>
      <c r="K45" s="47">
        <f t="shared" si="21"/>
        <v>6623.75</v>
      </c>
      <c r="L45" s="46">
        <f t="shared" si="22"/>
        <v>6624.75</v>
      </c>
      <c r="M45" s="13" t="s">
        <v>14</v>
      </c>
      <c r="N45" s="47">
        <f t="shared" si="23"/>
        <v>7570</v>
      </c>
      <c r="O45" s="46">
        <f t="shared" si="24"/>
        <v>7571</v>
      </c>
      <c r="P45" s="13" t="s">
        <v>14</v>
      </c>
      <c r="Q45" s="47">
        <f t="shared" si="25"/>
        <v>8516.25</v>
      </c>
      <c r="R45" s="46">
        <f t="shared" si="26"/>
        <v>8517.25</v>
      </c>
      <c r="S45" s="13" t="s">
        <v>14</v>
      </c>
      <c r="T45" s="47">
        <f t="shared" si="27"/>
        <v>9462.5</v>
      </c>
      <c r="U45" s="46">
        <f t="shared" si="28"/>
        <v>9463.5</v>
      </c>
      <c r="V45" s="13" t="s">
        <v>14</v>
      </c>
      <c r="W45" s="47">
        <f t="shared" si="29"/>
        <v>11355</v>
      </c>
      <c r="X45" s="46">
        <f t="shared" si="30"/>
        <v>11356</v>
      </c>
      <c r="Y45" s="13" t="s">
        <v>14</v>
      </c>
      <c r="Z45" s="47">
        <f t="shared" si="31"/>
        <v>15140</v>
      </c>
    </row>
    <row r="46" spans="1:26">
      <c r="A46" s="17" t="s">
        <v>21</v>
      </c>
      <c r="B46" s="45">
        <f t="shared" si="32"/>
        <v>4213.333333333333</v>
      </c>
      <c r="C46" s="46">
        <f t="shared" si="16"/>
        <v>4214.333333333333</v>
      </c>
      <c r="D46" s="13" t="s">
        <v>14</v>
      </c>
      <c r="E46" s="47">
        <f t="shared" si="17"/>
        <v>5266.666666666667</v>
      </c>
      <c r="F46" s="46">
        <f t="shared" si="18"/>
        <v>5267.666666666667</v>
      </c>
      <c r="G46" s="13" t="s">
        <v>14</v>
      </c>
      <c r="H46" s="47">
        <f t="shared" si="19"/>
        <v>6320</v>
      </c>
      <c r="I46" s="46">
        <f t="shared" si="20"/>
        <v>6321</v>
      </c>
      <c r="J46" s="13" t="s">
        <v>14</v>
      </c>
      <c r="K46" s="47">
        <f t="shared" si="21"/>
        <v>7373.333333333333</v>
      </c>
      <c r="L46" s="46">
        <f t="shared" si="22"/>
        <v>7374.333333333333</v>
      </c>
      <c r="M46" s="13" t="s">
        <v>14</v>
      </c>
      <c r="N46" s="47">
        <f t="shared" si="23"/>
        <v>8426.6666666666661</v>
      </c>
      <c r="O46" s="46">
        <f t="shared" si="24"/>
        <v>8427.6666666666661</v>
      </c>
      <c r="P46" s="13" t="s">
        <v>14</v>
      </c>
      <c r="Q46" s="47">
        <f t="shared" si="25"/>
        <v>9480</v>
      </c>
      <c r="R46" s="46">
        <f t="shared" si="26"/>
        <v>9481</v>
      </c>
      <c r="S46" s="13" t="s">
        <v>14</v>
      </c>
      <c r="T46" s="47">
        <f t="shared" si="27"/>
        <v>10533.333333333334</v>
      </c>
      <c r="U46" s="46">
        <f t="shared" si="28"/>
        <v>10534.333333333334</v>
      </c>
      <c r="V46" s="13" t="s">
        <v>14</v>
      </c>
      <c r="W46" s="47">
        <f t="shared" si="29"/>
        <v>12640</v>
      </c>
      <c r="X46" s="46">
        <f t="shared" si="30"/>
        <v>12641</v>
      </c>
      <c r="Y46" s="13" t="s">
        <v>14</v>
      </c>
      <c r="Z46" s="47">
        <f t="shared" si="31"/>
        <v>16853.333333333332</v>
      </c>
    </row>
    <row r="47" spans="1:26">
      <c r="A47" s="17" t="s">
        <v>22</v>
      </c>
      <c r="B47" s="45">
        <f t="shared" si="32"/>
        <v>4641.666666666667</v>
      </c>
      <c r="C47" s="48">
        <f t="shared" si="16"/>
        <v>4642.666666666667</v>
      </c>
      <c r="D47" s="21" t="s">
        <v>14</v>
      </c>
      <c r="E47" s="49">
        <f t="shared" si="17"/>
        <v>5802.083333333333</v>
      </c>
      <c r="F47" s="48">
        <f t="shared" si="18"/>
        <v>5803.083333333333</v>
      </c>
      <c r="G47" s="21" t="s">
        <v>14</v>
      </c>
      <c r="H47" s="49">
        <f t="shared" si="19"/>
        <v>6962.5</v>
      </c>
      <c r="I47" s="48">
        <f t="shared" si="20"/>
        <v>6963.5</v>
      </c>
      <c r="J47" s="21" t="s">
        <v>14</v>
      </c>
      <c r="K47" s="49">
        <f t="shared" si="21"/>
        <v>8122.916666666667</v>
      </c>
      <c r="L47" s="48">
        <f t="shared" si="22"/>
        <v>8123.916666666667</v>
      </c>
      <c r="M47" s="21" t="s">
        <v>14</v>
      </c>
      <c r="N47" s="49">
        <f t="shared" si="23"/>
        <v>9283.3333333333339</v>
      </c>
      <c r="O47" s="48">
        <f t="shared" si="24"/>
        <v>9284.3333333333339</v>
      </c>
      <c r="P47" s="21" t="s">
        <v>14</v>
      </c>
      <c r="Q47" s="49">
        <f t="shared" si="25"/>
        <v>10443.75</v>
      </c>
      <c r="R47" s="48">
        <f t="shared" si="26"/>
        <v>10444.75</v>
      </c>
      <c r="S47" s="21" t="s">
        <v>14</v>
      </c>
      <c r="T47" s="49">
        <f t="shared" si="27"/>
        <v>11604.166666666666</v>
      </c>
      <c r="U47" s="48">
        <f t="shared" si="28"/>
        <v>11605.166666666666</v>
      </c>
      <c r="V47" s="21" t="s">
        <v>14</v>
      </c>
      <c r="W47" s="49">
        <f t="shared" si="29"/>
        <v>13925</v>
      </c>
      <c r="X47" s="48">
        <f t="shared" si="30"/>
        <v>13926</v>
      </c>
      <c r="Y47" s="21" t="s">
        <v>14</v>
      </c>
      <c r="Z47" s="49">
        <f t="shared" si="31"/>
        <v>18566.666666666668</v>
      </c>
    </row>
    <row r="48" spans="1:26">
      <c r="A48" s="17" t="s">
        <v>23</v>
      </c>
      <c r="B48" s="45">
        <f t="shared" si="32"/>
        <v>5070</v>
      </c>
      <c r="C48" s="48">
        <f t="shared" si="16"/>
        <v>5071</v>
      </c>
      <c r="D48" s="21" t="s">
        <v>14</v>
      </c>
      <c r="E48" s="49">
        <f t="shared" si="17"/>
        <v>6337.5</v>
      </c>
      <c r="F48" s="48">
        <f t="shared" si="18"/>
        <v>6338.5</v>
      </c>
      <c r="G48" s="21" t="s">
        <v>14</v>
      </c>
      <c r="H48" s="49">
        <f t="shared" si="19"/>
        <v>7605</v>
      </c>
      <c r="I48" s="48">
        <f t="shared" si="20"/>
        <v>7606</v>
      </c>
      <c r="J48" s="21" t="s">
        <v>14</v>
      </c>
      <c r="K48" s="49">
        <f t="shared" si="21"/>
        <v>8872.5</v>
      </c>
      <c r="L48" s="48">
        <f t="shared" si="22"/>
        <v>8873.5</v>
      </c>
      <c r="M48" s="21" t="s">
        <v>14</v>
      </c>
      <c r="N48" s="49">
        <f t="shared" si="23"/>
        <v>10140</v>
      </c>
      <c r="O48" s="48">
        <f t="shared" si="24"/>
        <v>10141</v>
      </c>
      <c r="P48" s="21" t="s">
        <v>14</v>
      </c>
      <c r="Q48" s="49">
        <f t="shared" si="25"/>
        <v>11407.5</v>
      </c>
      <c r="R48" s="48">
        <f t="shared" si="26"/>
        <v>11408.5</v>
      </c>
      <c r="S48" s="21" t="s">
        <v>14</v>
      </c>
      <c r="T48" s="49">
        <f t="shared" si="27"/>
        <v>12675</v>
      </c>
      <c r="U48" s="48">
        <f t="shared" si="28"/>
        <v>12676</v>
      </c>
      <c r="V48" s="21" t="s">
        <v>14</v>
      </c>
      <c r="W48" s="49">
        <f t="shared" si="29"/>
        <v>15210</v>
      </c>
      <c r="X48" s="48">
        <f t="shared" si="30"/>
        <v>15211</v>
      </c>
      <c r="Y48" s="21" t="s">
        <v>14</v>
      </c>
      <c r="Z48" s="49">
        <f t="shared" si="31"/>
        <v>20280</v>
      </c>
    </row>
    <row r="49" spans="1:26">
      <c r="A49" s="17" t="s">
        <v>24</v>
      </c>
      <c r="B49" s="45">
        <f t="shared" si="32"/>
        <v>5498.333333333333</v>
      </c>
      <c r="C49" s="48">
        <f t="shared" si="16"/>
        <v>5499.333333333333</v>
      </c>
      <c r="D49" s="21" t="s">
        <v>14</v>
      </c>
      <c r="E49" s="49">
        <f t="shared" si="17"/>
        <v>6872.916666666667</v>
      </c>
      <c r="F49" s="48">
        <f t="shared" si="18"/>
        <v>6873.916666666667</v>
      </c>
      <c r="G49" s="21" t="s">
        <v>14</v>
      </c>
      <c r="H49" s="49">
        <f t="shared" si="19"/>
        <v>8247.5</v>
      </c>
      <c r="I49" s="48">
        <f t="shared" si="20"/>
        <v>8248.5</v>
      </c>
      <c r="J49" s="21" t="s">
        <v>14</v>
      </c>
      <c r="K49" s="49">
        <f t="shared" si="21"/>
        <v>9622.0833333333339</v>
      </c>
      <c r="L49" s="48">
        <f t="shared" si="22"/>
        <v>9623.0833333333339</v>
      </c>
      <c r="M49" s="21" t="s">
        <v>14</v>
      </c>
      <c r="N49" s="49">
        <f t="shared" si="23"/>
        <v>10996.666666666666</v>
      </c>
      <c r="O49" s="48">
        <f t="shared" si="24"/>
        <v>10997.666666666666</v>
      </c>
      <c r="P49" s="21" t="s">
        <v>14</v>
      </c>
      <c r="Q49" s="49">
        <f t="shared" si="25"/>
        <v>12371.25</v>
      </c>
      <c r="R49" s="48">
        <f t="shared" si="26"/>
        <v>12372.25</v>
      </c>
      <c r="S49" s="21" t="s">
        <v>14</v>
      </c>
      <c r="T49" s="49">
        <f t="shared" si="27"/>
        <v>13745.833333333334</v>
      </c>
      <c r="U49" s="48">
        <f t="shared" si="28"/>
        <v>13746.833333333334</v>
      </c>
      <c r="V49" s="21" t="s">
        <v>14</v>
      </c>
      <c r="W49" s="49">
        <f t="shared" si="29"/>
        <v>16495</v>
      </c>
      <c r="X49" s="48">
        <f t="shared" si="30"/>
        <v>16496</v>
      </c>
      <c r="Y49" s="21" t="s">
        <v>14</v>
      </c>
      <c r="Z49" s="49">
        <f t="shared" si="31"/>
        <v>21993.333333333332</v>
      </c>
    </row>
    <row r="50" spans="1:26" ht="15.75" thickBot="1">
      <c r="A50" s="24" t="s">
        <v>25</v>
      </c>
      <c r="B50" s="50">
        <f t="shared" si="32"/>
        <v>5926.666666666667</v>
      </c>
      <c r="C50" s="51">
        <f t="shared" si="16"/>
        <v>5927.666666666667</v>
      </c>
      <c r="D50" s="27" t="s">
        <v>14</v>
      </c>
      <c r="E50" s="52">
        <f t="shared" si="17"/>
        <v>7408.333333333333</v>
      </c>
      <c r="F50" s="51">
        <f t="shared" si="18"/>
        <v>7409.333333333333</v>
      </c>
      <c r="G50" s="27" t="s">
        <v>14</v>
      </c>
      <c r="H50" s="52">
        <f t="shared" si="19"/>
        <v>8890</v>
      </c>
      <c r="I50" s="51">
        <f t="shared" si="20"/>
        <v>8891</v>
      </c>
      <c r="J50" s="27" t="s">
        <v>14</v>
      </c>
      <c r="K50" s="52">
        <f t="shared" si="21"/>
        <v>10371.666666666666</v>
      </c>
      <c r="L50" s="51">
        <f t="shared" si="22"/>
        <v>10372.666666666666</v>
      </c>
      <c r="M50" s="27" t="s">
        <v>14</v>
      </c>
      <c r="N50" s="52">
        <f t="shared" si="23"/>
        <v>11853.333333333334</v>
      </c>
      <c r="O50" s="51">
        <f t="shared" si="24"/>
        <v>11854.333333333334</v>
      </c>
      <c r="P50" s="27" t="s">
        <v>14</v>
      </c>
      <c r="Q50" s="52">
        <f t="shared" si="25"/>
        <v>13335</v>
      </c>
      <c r="R50" s="51">
        <f t="shared" si="26"/>
        <v>13336</v>
      </c>
      <c r="S50" s="27" t="s">
        <v>14</v>
      </c>
      <c r="T50" s="52">
        <f t="shared" si="27"/>
        <v>14816.666666666666</v>
      </c>
      <c r="U50" s="51">
        <f t="shared" si="28"/>
        <v>14817.666666666666</v>
      </c>
      <c r="V50" s="27" t="s">
        <v>14</v>
      </c>
      <c r="W50" s="52">
        <f t="shared" si="29"/>
        <v>17780</v>
      </c>
      <c r="X50" s="51">
        <f t="shared" si="30"/>
        <v>17781</v>
      </c>
      <c r="Y50" s="27" t="s">
        <v>14</v>
      </c>
      <c r="Z50" s="52">
        <f t="shared" si="31"/>
        <v>23706.666666666668</v>
      </c>
    </row>
    <row r="51" spans="1:26" ht="15.75" thickTop="1">
      <c r="A51" s="30" t="s">
        <v>45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6">
      <c r="A52" s="35"/>
      <c r="B52" s="36" t="s">
        <v>27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6" ht="15.7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26" ht="15.75">
      <c r="A54" s="38" t="s">
        <v>28</v>
      </c>
      <c r="B54" s="38"/>
      <c r="D54" s="38" t="s">
        <v>29</v>
      </c>
      <c r="F54" s="37"/>
      <c r="G54" s="55"/>
      <c r="H54" s="55"/>
      <c r="I54" s="55"/>
      <c r="J54" s="38"/>
      <c r="K54" s="37"/>
      <c r="L54" s="55"/>
      <c r="M54" s="55"/>
      <c r="N54" s="55"/>
      <c r="O54" s="55"/>
    </row>
    <row r="55" spans="1:26" ht="15.75">
      <c r="A55" s="39" t="s">
        <v>30</v>
      </c>
      <c r="B55" s="38"/>
      <c r="C55" s="38"/>
      <c r="D55" s="38"/>
      <c r="E55" s="39" t="s">
        <v>31</v>
      </c>
      <c r="F55" s="37"/>
      <c r="G55" s="55"/>
      <c r="H55" s="55"/>
      <c r="I55" s="55"/>
      <c r="J55" s="39"/>
      <c r="K55" s="37"/>
      <c r="L55" s="55"/>
      <c r="M55" s="55"/>
      <c r="N55" s="55"/>
      <c r="O55" s="55"/>
    </row>
    <row r="56" spans="1:26" ht="15.75">
      <c r="A56" s="39" t="s">
        <v>32</v>
      </c>
      <c r="B56" s="38"/>
      <c r="C56" s="38"/>
      <c r="D56" s="38"/>
      <c r="E56" s="39" t="s">
        <v>31</v>
      </c>
      <c r="F56" s="37"/>
      <c r="J56" s="39"/>
      <c r="K56" s="37"/>
    </row>
    <row r="57" spans="1:26" ht="15.75">
      <c r="A57" s="39" t="s">
        <v>33</v>
      </c>
      <c r="B57" s="38"/>
      <c r="C57" s="38"/>
      <c r="D57" s="38"/>
      <c r="E57" s="39" t="s">
        <v>31</v>
      </c>
      <c r="F57" s="37"/>
      <c r="J57" s="39"/>
      <c r="K57" s="37"/>
    </row>
    <row r="58" spans="1:26" ht="15.75">
      <c r="A58" s="39" t="s">
        <v>34</v>
      </c>
      <c r="B58" s="38"/>
      <c r="C58" s="38"/>
      <c r="D58" s="38"/>
      <c r="E58" s="39" t="s">
        <v>31</v>
      </c>
      <c r="F58" s="37"/>
      <c r="J58" s="39"/>
      <c r="K58" s="37"/>
    </row>
    <row r="59" spans="1:26" ht="15.75">
      <c r="A59" s="39" t="s">
        <v>35</v>
      </c>
      <c r="B59" s="37"/>
      <c r="C59" s="37"/>
      <c r="D59" s="37"/>
      <c r="E59" s="39" t="s">
        <v>31</v>
      </c>
      <c r="F59" s="37"/>
      <c r="J59" s="39"/>
      <c r="K59" s="37"/>
    </row>
    <row r="60" spans="1:26" ht="15.75">
      <c r="A60" s="39" t="s">
        <v>36</v>
      </c>
      <c r="B60" s="37"/>
      <c r="C60" s="37"/>
      <c r="D60" s="37"/>
      <c r="E60" s="39" t="s">
        <v>37</v>
      </c>
      <c r="F60" s="37"/>
      <c r="H60" s="37" t="s">
        <v>38</v>
      </c>
      <c r="J60" s="39"/>
      <c r="K60" s="37"/>
    </row>
    <row r="61" spans="1:26" ht="15.75">
      <c r="A61" s="39" t="s">
        <v>39</v>
      </c>
      <c r="B61" s="37"/>
      <c r="C61" s="37"/>
      <c r="D61" s="37"/>
      <c r="E61" s="39" t="s">
        <v>37</v>
      </c>
      <c r="F61" s="37"/>
      <c r="J61" s="39"/>
      <c r="K61" s="37"/>
    </row>
    <row r="62" spans="1:26" ht="15.75">
      <c r="A62" s="39" t="s">
        <v>40</v>
      </c>
      <c r="B62" s="37"/>
      <c r="C62" s="37"/>
      <c r="D62" s="37"/>
      <c r="E62" s="39" t="s">
        <v>41</v>
      </c>
      <c r="F62" s="37"/>
      <c r="J62" s="39"/>
      <c r="K62" s="37"/>
    </row>
    <row r="63" spans="1:26" ht="15.75">
      <c r="A63" s="39" t="s">
        <v>42</v>
      </c>
      <c r="B63" s="37"/>
      <c r="C63" s="37"/>
      <c r="D63" s="37"/>
      <c r="E63" s="39" t="s">
        <v>43</v>
      </c>
      <c r="F63" s="37"/>
      <c r="J63" s="39"/>
      <c r="K63" s="37"/>
    </row>
    <row r="64" spans="1:26" ht="15.75">
      <c r="A64" s="39"/>
      <c r="B64" s="37"/>
      <c r="C64" s="37"/>
      <c r="D64" s="37"/>
      <c r="E64" s="39"/>
      <c r="J64" s="39"/>
      <c r="K64" s="37"/>
    </row>
  </sheetData>
  <mergeCells count="20">
    <mergeCell ref="A36:X36"/>
    <mergeCell ref="B37:B38"/>
    <mergeCell ref="C37:E38"/>
    <mergeCell ref="F37:H38"/>
    <mergeCell ref="I37:K38"/>
    <mergeCell ref="L37:N38"/>
    <mergeCell ref="O37:Q38"/>
    <mergeCell ref="R37:T38"/>
    <mergeCell ref="U37:W38"/>
    <mergeCell ref="X37:Z38"/>
    <mergeCell ref="A2:X2"/>
    <mergeCell ref="B3:B4"/>
    <mergeCell ref="C3:E4"/>
    <mergeCell ref="F3:H4"/>
    <mergeCell ref="I3:K4"/>
    <mergeCell ref="L3:N4"/>
    <mergeCell ref="O3:Q4"/>
    <mergeCell ref="R3:T4"/>
    <mergeCell ref="U3:W4"/>
    <mergeCell ref="X3:Z4"/>
  </mergeCells>
  <pageMargins left="0.2" right="0.2" top="0.75" bottom="1" header="0.3" footer="0.3"/>
  <pageSetup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2FA9-96DD-44D4-81E9-C7CEFB34FA05}">
  <dimension ref="A2:G24"/>
  <sheetViews>
    <sheetView workbookViewId="0">
      <selection activeCell="E30" sqref="E30"/>
    </sheetView>
  </sheetViews>
  <sheetFormatPr defaultRowHeight="15"/>
  <cols>
    <col min="1" max="1" width="11.5703125" customWidth="1"/>
    <col min="2" max="2" width="17.140625" customWidth="1"/>
    <col min="6" max="6" width="15.85546875" customWidth="1"/>
    <col min="257" max="257" width="11.5703125" customWidth="1"/>
    <col min="258" max="258" width="17.140625" customWidth="1"/>
    <col min="262" max="262" width="15.85546875" customWidth="1"/>
    <col min="513" max="513" width="11.5703125" customWidth="1"/>
    <col min="514" max="514" width="17.140625" customWidth="1"/>
    <col min="518" max="518" width="15.85546875" customWidth="1"/>
    <col min="769" max="769" width="11.5703125" customWidth="1"/>
    <col min="770" max="770" width="17.140625" customWidth="1"/>
    <col min="774" max="774" width="15.85546875" customWidth="1"/>
    <col min="1025" max="1025" width="11.5703125" customWidth="1"/>
    <col min="1026" max="1026" width="17.140625" customWidth="1"/>
    <col min="1030" max="1030" width="15.85546875" customWidth="1"/>
    <col min="1281" max="1281" width="11.5703125" customWidth="1"/>
    <col min="1282" max="1282" width="17.140625" customWidth="1"/>
    <col min="1286" max="1286" width="15.85546875" customWidth="1"/>
    <col min="1537" max="1537" width="11.5703125" customWidth="1"/>
    <col min="1538" max="1538" width="17.140625" customWidth="1"/>
    <col min="1542" max="1542" width="15.85546875" customWidth="1"/>
    <col min="1793" max="1793" width="11.5703125" customWidth="1"/>
    <col min="1794" max="1794" width="17.140625" customWidth="1"/>
    <col min="1798" max="1798" width="15.85546875" customWidth="1"/>
    <col min="2049" max="2049" width="11.5703125" customWidth="1"/>
    <col min="2050" max="2050" width="17.140625" customWidth="1"/>
    <col min="2054" max="2054" width="15.85546875" customWidth="1"/>
    <col min="2305" max="2305" width="11.5703125" customWidth="1"/>
    <col min="2306" max="2306" width="17.140625" customWidth="1"/>
    <col min="2310" max="2310" width="15.85546875" customWidth="1"/>
    <col min="2561" max="2561" width="11.5703125" customWidth="1"/>
    <col min="2562" max="2562" width="17.140625" customWidth="1"/>
    <col min="2566" max="2566" width="15.85546875" customWidth="1"/>
    <col min="2817" max="2817" width="11.5703125" customWidth="1"/>
    <col min="2818" max="2818" width="17.140625" customWidth="1"/>
    <col min="2822" max="2822" width="15.85546875" customWidth="1"/>
    <col min="3073" max="3073" width="11.5703125" customWidth="1"/>
    <col min="3074" max="3074" width="17.140625" customWidth="1"/>
    <col min="3078" max="3078" width="15.85546875" customWidth="1"/>
    <col min="3329" max="3329" width="11.5703125" customWidth="1"/>
    <col min="3330" max="3330" width="17.140625" customWidth="1"/>
    <col min="3334" max="3334" width="15.85546875" customWidth="1"/>
    <col min="3585" max="3585" width="11.5703125" customWidth="1"/>
    <col min="3586" max="3586" width="17.140625" customWidth="1"/>
    <col min="3590" max="3590" width="15.85546875" customWidth="1"/>
    <col min="3841" max="3841" width="11.5703125" customWidth="1"/>
    <col min="3842" max="3842" width="17.140625" customWidth="1"/>
    <col min="3846" max="3846" width="15.85546875" customWidth="1"/>
    <col min="4097" max="4097" width="11.5703125" customWidth="1"/>
    <col min="4098" max="4098" width="17.140625" customWidth="1"/>
    <col min="4102" max="4102" width="15.85546875" customWidth="1"/>
    <col min="4353" max="4353" width="11.5703125" customWidth="1"/>
    <col min="4354" max="4354" width="17.140625" customWidth="1"/>
    <col min="4358" max="4358" width="15.85546875" customWidth="1"/>
    <col min="4609" max="4609" width="11.5703125" customWidth="1"/>
    <col min="4610" max="4610" width="17.140625" customWidth="1"/>
    <col min="4614" max="4614" width="15.85546875" customWidth="1"/>
    <col min="4865" max="4865" width="11.5703125" customWidth="1"/>
    <col min="4866" max="4866" width="17.140625" customWidth="1"/>
    <col min="4870" max="4870" width="15.85546875" customWidth="1"/>
    <col min="5121" max="5121" width="11.5703125" customWidth="1"/>
    <col min="5122" max="5122" width="17.140625" customWidth="1"/>
    <col min="5126" max="5126" width="15.85546875" customWidth="1"/>
    <col min="5377" max="5377" width="11.5703125" customWidth="1"/>
    <col min="5378" max="5378" width="17.140625" customWidth="1"/>
    <col min="5382" max="5382" width="15.85546875" customWidth="1"/>
    <col min="5633" max="5633" width="11.5703125" customWidth="1"/>
    <col min="5634" max="5634" width="17.140625" customWidth="1"/>
    <col min="5638" max="5638" width="15.85546875" customWidth="1"/>
    <col min="5889" max="5889" width="11.5703125" customWidth="1"/>
    <col min="5890" max="5890" width="17.140625" customWidth="1"/>
    <col min="5894" max="5894" width="15.85546875" customWidth="1"/>
    <col min="6145" max="6145" width="11.5703125" customWidth="1"/>
    <col min="6146" max="6146" width="17.140625" customWidth="1"/>
    <col min="6150" max="6150" width="15.85546875" customWidth="1"/>
    <col min="6401" max="6401" width="11.5703125" customWidth="1"/>
    <col min="6402" max="6402" width="17.140625" customWidth="1"/>
    <col min="6406" max="6406" width="15.85546875" customWidth="1"/>
    <col min="6657" max="6657" width="11.5703125" customWidth="1"/>
    <col min="6658" max="6658" width="17.140625" customWidth="1"/>
    <col min="6662" max="6662" width="15.85546875" customWidth="1"/>
    <col min="6913" max="6913" width="11.5703125" customWidth="1"/>
    <col min="6914" max="6914" width="17.140625" customWidth="1"/>
    <col min="6918" max="6918" width="15.85546875" customWidth="1"/>
    <col min="7169" max="7169" width="11.5703125" customWidth="1"/>
    <col min="7170" max="7170" width="17.140625" customWidth="1"/>
    <col min="7174" max="7174" width="15.85546875" customWidth="1"/>
    <col min="7425" max="7425" width="11.5703125" customWidth="1"/>
    <col min="7426" max="7426" width="17.140625" customWidth="1"/>
    <col min="7430" max="7430" width="15.85546875" customWidth="1"/>
    <col min="7681" max="7681" width="11.5703125" customWidth="1"/>
    <col min="7682" max="7682" width="17.140625" customWidth="1"/>
    <col min="7686" max="7686" width="15.85546875" customWidth="1"/>
    <col min="7937" max="7937" width="11.5703125" customWidth="1"/>
    <col min="7938" max="7938" width="17.140625" customWidth="1"/>
    <col min="7942" max="7942" width="15.85546875" customWidth="1"/>
    <col min="8193" max="8193" width="11.5703125" customWidth="1"/>
    <col min="8194" max="8194" width="17.140625" customWidth="1"/>
    <col min="8198" max="8198" width="15.85546875" customWidth="1"/>
    <col min="8449" max="8449" width="11.5703125" customWidth="1"/>
    <col min="8450" max="8450" width="17.140625" customWidth="1"/>
    <col min="8454" max="8454" width="15.85546875" customWidth="1"/>
    <col min="8705" max="8705" width="11.5703125" customWidth="1"/>
    <col min="8706" max="8706" width="17.140625" customWidth="1"/>
    <col min="8710" max="8710" width="15.85546875" customWidth="1"/>
    <col min="8961" max="8961" width="11.5703125" customWidth="1"/>
    <col min="8962" max="8962" width="17.140625" customWidth="1"/>
    <col min="8966" max="8966" width="15.85546875" customWidth="1"/>
    <col min="9217" max="9217" width="11.5703125" customWidth="1"/>
    <col min="9218" max="9218" width="17.140625" customWidth="1"/>
    <col min="9222" max="9222" width="15.85546875" customWidth="1"/>
    <col min="9473" max="9473" width="11.5703125" customWidth="1"/>
    <col min="9474" max="9474" width="17.140625" customWidth="1"/>
    <col min="9478" max="9478" width="15.85546875" customWidth="1"/>
    <col min="9729" max="9729" width="11.5703125" customWidth="1"/>
    <col min="9730" max="9730" width="17.140625" customWidth="1"/>
    <col min="9734" max="9734" width="15.85546875" customWidth="1"/>
    <col min="9985" max="9985" width="11.5703125" customWidth="1"/>
    <col min="9986" max="9986" width="17.140625" customWidth="1"/>
    <col min="9990" max="9990" width="15.85546875" customWidth="1"/>
    <col min="10241" max="10241" width="11.5703125" customWidth="1"/>
    <col min="10242" max="10242" width="17.140625" customWidth="1"/>
    <col min="10246" max="10246" width="15.85546875" customWidth="1"/>
    <col min="10497" max="10497" width="11.5703125" customWidth="1"/>
    <col min="10498" max="10498" width="17.140625" customWidth="1"/>
    <col min="10502" max="10502" width="15.85546875" customWidth="1"/>
    <col min="10753" max="10753" width="11.5703125" customWidth="1"/>
    <col min="10754" max="10754" width="17.140625" customWidth="1"/>
    <col min="10758" max="10758" width="15.85546875" customWidth="1"/>
    <col min="11009" max="11009" width="11.5703125" customWidth="1"/>
    <col min="11010" max="11010" width="17.140625" customWidth="1"/>
    <col min="11014" max="11014" width="15.85546875" customWidth="1"/>
    <col min="11265" max="11265" width="11.5703125" customWidth="1"/>
    <col min="11266" max="11266" width="17.140625" customWidth="1"/>
    <col min="11270" max="11270" width="15.85546875" customWidth="1"/>
    <col min="11521" max="11521" width="11.5703125" customWidth="1"/>
    <col min="11522" max="11522" width="17.140625" customWidth="1"/>
    <col min="11526" max="11526" width="15.85546875" customWidth="1"/>
    <col min="11777" max="11777" width="11.5703125" customWidth="1"/>
    <col min="11778" max="11778" width="17.140625" customWidth="1"/>
    <col min="11782" max="11782" width="15.85546875" customWidth="1"/>
    <col min="12033" max="12033" width="11.5703125" customWidth="1"/>
    <col min="12034" max="12034" width="17.140625" customWidth="1"/>
    <col min="12038" max="12038" width="15.85546875" customWidth="1"/>
    <col min="12289" max="12289" width="11.5703125" customWidth="1"/>
    <col min="12290" max="12290" width="17.140625" customWidth="1"/>
    <col min="12294" max="12294" width="15.85546875" customWidth="1"/>
    <col min="12545" max="12545" width="11.5703125" customWidth="1"/>
    <col min="12546" max="12546" width="17.140625" customWidth="1"/>
    <col min="12550" max="12550" width="15.85546875" customWidth="1"/>
    <col min="12801" max="12801" width="11.5703125" customWidth="1"/>
    <col min="12802" max="12802" width="17.140625" customWidth="1"/>
    <col min="12806" max="12806" width="15.85546875" customWidth="1"/>
    <col min="13057" max="13057" width="11.5703125" customWidth="1"/>
    <col min="13058" max="13058" width="17.140625" customWidth="1"/>
    <col min="13062" max="13062" width="15.85546875" customWidth="1"/>
    <col min="13313" max="13313" width="11.5703125" customWidth="1"/>
    <col min="13314" max="13314" width="17.140625" customWidth="1"/>
    <col min="13318" max="13318" width="15.85546875" customWidth="1"/>
    <col min="13569" max="13569" width="11.5703125" customWidth="1"/>
    <col min="13570" max="13570" width="17.140625" customWidth="1"/>
    <col min="13574" max="13574" width="15.85546875" customWidth="1"/>
    <col min="13825" max="13825" width="11.5703125" customWidth="1"/>
    <col min="13826" max="13826" width="17.140625" customWidth="1"/>
    <col min="13830" max="13830" width="15.85546875" customWidth="1"/>
    <col min="14081" max="14081" width="11.5703125" customWidth="1"/>
    <col min="14082" max="14082" width="17.140625" customWidth="1"/>
    <col min="14086" max="14086" width="15.85546875" customWidth="1"/>
    <col min="14337" max="14337" width="11.5703125" customWidth="1"/>
    <col min="14338" max="14338" width="17.140625" customWidth="1"/>
    <col min="14342" max="14342" width="15.85546875" customWidth="1"/>
    <col min="14593" max="14593" width="11.5703125" customWidth="1"/>
    <col min="14594" max="14594" width="17.140625" customWidth="1"/>
    <col min="14598" max="14598" width="15.85546875" customWidth="1"/>
    <col min="14849" max="14849" width="11.5703125" customWidth="1"/>
    <col min="14850" max="14850" width="17.140625" customWidth="1"/>
    <col min="14854" max="14854" width="15.85546875" customWidth="1"/>
    <col min="15105" max="15105" width="11.5703125" customWidth="1"/>
    <col min="15106" max="15106" width="17.140625" customWidth="1"/>
    <col min="15110" max="15110" width="15.85546875" customWidth="1"/>
    <col min="15361" max="15361" width="11.5703125" customWidth="1"/>
    <col min="15362" max="15362" width="17.140625" customWidth="1"/>
    <col min="15366" max="15366" width="15.85546875" customWidth="1"/>
    <col min="15617" max="15617" width="11.5703125" customWidth="1"/>
    <col min="15618" max="15618" width="17.140625" customWidth="1"/>
    <col min="15622" max="15622" width="15.85546875" customWidth="1"/>
    <col min="15873" max="15873" width="11.5703125" customWidth="1"/>
    <col min="15874" max="15874" width="17.140625" customWidth="1"/>
    <col min="15878" max="15878" width="15.85546875" customWidth="1"/>
    <col min="16129" max="16129" width="11.5703125" customWidth="1"/>
    <col min="16130" max="16130" width="17.140625" customWidth="1"/>
    <col min="16134" max="16134" width="15.85546875" customWidth="1"/>
  </cols>
  <sheetData>
    <row r="2" spans="1:4">
      <c r="A2" t="s">
        <v>46</v>
      </c>
    </row>
    <row r="5" spans="1:4">
      <c r="A5" s="56">
        <v>2023</v>
      </c>
    </row>
    <row r="6" spans="1:4">
      <c r="A6" s="57"/>
      <c r="B6" s="58"/>
      <c r="C6" s="58"/>
    </row>
    <row r="7" spans="1:4" ht="45">
      <c r="A7" s="59" t="s">
        <v>47</v>
      </c>
      <c r="B7" s="59" t="s">
        <v>48</v>
      </c>
      <c r="C7" s="59" t="s">
        <v>49</v>
      </c>
    </row>
    <row r="8" spans="1:4" ht="15.75" thickBot="1"/>
    <row r="9" spans="1:4" ht="15.75" thickBot="1">
      <c r="A9" s="60">
        <v>1</v>
      </c>
      <c r="B9" s="61">
        <v>14580</v>
      </c>
      <c r="C9" s="62">
        <f t="shared" ref="C9:C16" si="0">+B9</f>
        <v>14580</v>
      </c>
    </row>
    <row r="10" spans="1:4" ht="15.75" thickBot="1">
      <c r="A10" s="60">
        <v>2</v>
      </c>
      <c r="B10" s="63">
        <v>19720</v>
      </c>
      <c r="C10" s="62">
        <f t="shared" si="0"/>
        <v>19720</v>
      </c>
      <c r="D10">
        <f>+B10-B9</f>
        <v>5140</v>
      </c>
    </row>
    <row r="11" spans="1:4" ht="15.75" thickBot="1">
      <c r="A11" s="60">
        <v>3</v>
      </c>
      <c r="B11" s="63">
        <v>24860</v>
      </c>
      <c r="C11" s="62">
        <f t="shared" si="0"/>
        <v>24860</v>
      </c>
      <c r="D11">
        <f t="shared" ref="D11:D16" si="1">+B11-B10</f>
        <v>5140</v>
      </c>
    </row>
    <row r="12" spans="1:4" ht="15.75" thickBot="1">
      <c r="A12" s="60">
        <v>4</v>
      </c>
      <c r="B12" s="63">
        <v>30000</v>
      </c>
      <c r="C12" s="62">
        <f t="shared" si="0"/>
        <v>30000</v>
      </c>
      <c r="D12">
        <f t="shared" si="1"/>
        <v>5140</v>
      </c>
    </row>
    <row r="13" spans="1:4" ht="15.75" thickBot="1">
      <c r="A13" s="60">
        <v>5</v>
      </c>
      <c r="B13" s="61">
        <v>35140</v>
      </c>
      <c r="C13" s="62">
        <f t="shared" si="0"/>
        <v>35140</v>
      </c>
      <c r="D13">
        <f t="shared" si="1"/>
        <v>5140</v>
      </c>
    </row>
    <row r="14" spans="1:4" ht="15.75" thickBot="1">
      <c r="A14" s="60">
        <v>6</v>
      </c>
      <c r="B14" s="63">
        <v>40280</v>
      </c>
      <c r="C14" s="62">
        <f t="shared" si="0"/>
        <v>40280</v>
      </c>
      <c r="D14">
        <f t="shared" si="1"/>
        <v>5140</v>
      </c>
    </row>
    <row r="15" spans="1:4" ht="15.75" thickBot="1">
      <c r="A15" s="60">
        <v>7</v>
      </c>
      <c r="B15" s="63">
        <v>45420</v>
      </c>
      <c r="C15" s="62">
        <f t="shared" si="0"/>
        <v>45420</v>
      </c>
      <c r="D15">
        <f t="shared" si="1"/>
        <v>5140</v>
      </c>
    </row>
    <row r="16" spans="1:4" ht="15.75" thickBot="1">
      <c r="A16" s="60">
        <v>8</v>
      </c>
      <c r="B16" s="63">
        <v>50560</v>
      </c>
      <c r="C16" s="62">
        <f t="shared" si="0"/>
        <v>50560</v>
      </c>
      <c r="D16">
        <f t="shared" si="1"/>
        <v>5140</v>
      </c>
    </row>
    <row r="17" spans="1:7">
      <c r="A17" s="60">
        <v>9</v>
      </c>
      <c r="B17" s="64">
        <f>+B16+5140</f>
        <v>55700</v>
      </c>
      <c r="C17" s="62"/>
      <c r="D17">
        <f>+B17-B16</f>
        <v>5140</v>
      </c>
    </row>
    <row r="18" spans="1:7">
      <c r="A18" s="60">
        <v>10</v>
      </c>
      <c r="B18" s="64">
        <f>+B17+5140</f>
        <v>60840</v>
      </c>
      <c r="C18" s="62"/>
      <c r="D18">
        <f>+B18-B17</f>
        <v>5140</v>
      </c>
    </row>
    <row r="19" spans="1:7">
      <c r="A19" s="60">
        <v>11</v>
      </c>
      <c r="B19" s="64">
        <f>+B18+5140</f>
        <v>65980</v>
      </c>
      <c r="C19" s="62"/>
      <c r="D19">
        <f>+B19-B18</f>
        <v>5140</v>
      </c>
    </row>
    <row r="20" spans="1:7">
      <c r="A20" s="60">
        <v>12</v>
      </c>
      <c r="B20" s="64">
        <f>+B19+5140</f>
        <v>71120</v>
      </c>
      <c r="C20" s="62"/>
      <c r="D20">
        <f>+B20-B19</f>
        <v>5140</v>
      </c>
    </row>
    <row r="21" spans="1:7">
      <c r="A21" s="60"/>
      <c r="B21" s="64"/>
      <c r="C21" s="62"/>
    </row>
    <row r="22" spans="1:7">
      <c r="A22" s="60"/>
      <c r="B22" s="64"/>
      <c r="C22" s="62"/>
      <c r="F22">
        <v>5140</v>
      </c>
      <c r="G22" t="s">
        <v>49</v>
      </c>
    </row>
    <row r="23" spans="1:7">
      <c r="A23" s="92" t="s">
        <v>50</v>
      </c>
      <c r="B23" s="92"/>
      <c r="C23" s="92"/>
      <c r="D23" s="65"/>
      <c r="E23" s="65"/>
      <c r="F23" s="66">
        <f>5140/12</f>
        <v>428.33333333333331</v>
      </c>
      <c r="G23" t="s">
        <v>51</v>
      </c>
    </row>
    <row r="24" spans="1:7">
      <c r="A24" s="92"/>
      <c r="B24" s="92"/>
      <c r="C24" s="92"/>
      <c r="D24" s="65"/>
      <c r="E24" s="65"/>
    </row>
  </sheetData>
  <mergeCells count="1">
    <mergeCell ref="A23:C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Sliding Fee 2023</vt:lpstr>
      <vt:lpstr>FPL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Nevhc</dc:creator>
  <cp:lastModifiedBy>Missy Nitescu</cp:lastModifiedBy>
  <cp:lastPrinted>2023-01-24T00:58:00Z</cp:lastPrinted>
  <dcterms:created xsi:type="dcterms:W3CDTF">2023-01-24T00:45:53Z</dcterms:created>
  <dcterms:modified xsi:type="dcterms:W3CDTF">2024-01-03T17:49:12Z</dcterms:modified>
</cp:coreProperties>
</file>